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icio" sheetId="1" state="visible" r:id="rId3"/>
    <sheet name="Configuración" sheetId="2" state="visible" r:id="rId4"/>
    <sheet name="Empleados" sheetId="3" state="visible" r:id="rId5"/>
    <sheet name="Incidencias" sheetId="4" state="visible" r:id="rId6"/>
    <sheet name="Nómina" sheetId="5" state="visible" r:id="rId7"/>
    <sheet name="Resumen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<sst xmlns="http://schemas.openxmlformats.org/spreadsheetml/2006/main" count="98" uniqueCount="93">
  <si>
    <t xml:space="preserve">📋  NóminaPro 2026 — Versión Gratuita</t>
  </si>
  <si>
    <t xml:space="preserve">Cálculo básico de nómina · Hasta 20 empleados · Periodo quincenal</t>
  </si>
  <si>
    <t xml:space="preserve">MÓDULOS DEL SISTEMA</t>
  </si>
  <si>
    <t xml:space="preserve">⚙️  Configuración</t>
  </si>
  <si>
    <t xml:space="preserve">👥  Empleados</t>
  </si>
  <si>
    <t xml:space="preserve">📝  Incidencias</t>
  </si>
  <si>
    <t xml:space="preserve">Datos de tu empresa
y periodo de pago</t>
  </si>
  <si>
    <t xml:space="preserve">Registro de hasta 20
trabajadores</t>
  </si>
  <si>
    <t xml:space="preserve">Horas extras, faltas,
bonos y descuentos</t>
  </si>
  <si>
    <t xml:space="preserve">💰  Nómina</t>
  </si>
  <si>
    <t xml:space="preserve">📊  Resumen</t>
  </si>
  <si>
    <t xml:space="preserve">Cálculo básico:
percepciones − descuentos</t>
  </si>
  <si>
    <t xml:space="preserve">Totales y
estadísticas del periodo</t>
  </si>
  <si>
    <t xml:space="preserve">⚡ VERSIÓN PRO — $199 MXN</t>
  </si>
  <si>
    <t xml:space="preserve">ISR 2026 · IMSS · INFONAVIT · CEAV · Recibos imprimibles · Aguinaldo · Finiquito · 50 empleados · 3 periodos de pago</t>
  </si>
  <si>
    <t xml:space="preserve">Esta versión gratuita incluye cálculo básico de nómina (percepciones − descuentos directos).
La versión PRO agrega: retenciones de ISR con tablas oficiales Anexo 8 RMF 2026, cuotas IMSS obrero/patronal,
INFONAVIT, Retiro+CEAV escalonada, recibo de nómina imprimible, calculadora de aguinaldo y finiquito.
Obtén la versión completa en: nominamexico.com</t>
  </si>
  <si>
    <t xml:space="preserve">NóminaPro 2026 · Versión Gratuita · nominamexico.com</t>
  </si>
  <si>
    <t xml:space="preserve">← Inicio</t>
  </si>
  <si>
    <t xml:space="preserve">⚙️  CONFIGURACIÓN</t>
  </si>
  <si>
    <t xml:space="preserve">Llena solo las celdas en azul. Estos datos se usan en toda la calculadora.</t>
  </si>
  <si>
    <t xml:space="preserve">  🏢  DATOS DE LA EMPRESA</t>
  </si>
  <si>
    <t xml:space="preserve">Razón social:</t>
  </si>
  <si>
    <t xml:space="preserve">RFC:</t>
  </si>
  <si>
    <t xml:space="preserve">Domicilio fiscal:</t>
  </si>
  <si>
    <t xml:space="preserve">Representante legal:</t>
  </si>
  <si>
    <t xml:space="preserve">  📅  PERIODO DE NÓMINA</t>
  </si>
  <si>
    <t xml:space="preserve">Periodo de pago:</t>
  </si>
  <si>
    <t xml:space="preserve">Quincenal</t>
  </si>
  <si>
    <t xml:space="preserve">(Versión PRO: Semanal / Quincenal / Mensual)</t>
  </si>
  <si>
    <t xml:space="preserve">Días del periodo:</t>
  </si>
  <si>
    <t xml:space="preserve">  ⚠️  NOTA</t>
  </si>
  <si>
    <t xml:space="preserve">Esta versión gratuita solo calcula percepciones − descuentos directos.
Para ISR, IMSS, INFONAVIT, CEAV y recibos imprimibles, obtén NóminaPro PRO en nominamexico.com</t>
  </si>
  <si>
    <t xml:space="preserve">👥  REGISTRO DE EMPLEADOS (hasta 20)</t>
  </si>
  <si>
    <t xml:space="preserve">Celdas azules = datos que tú capturas · Celdas blancas = se calculan solas</t>
  </si>
  <si>
    <t xml:space="preserve">Antigüedad y días de vacaciones se calculan automáticamente según la LFT.</t>
  </si>
  <si>
    <t xml:space="preserve">No.</t>
  </si>
  <si>
    <t xml:space="preserve">Nombre completo</t>
  </si>
  <si>
    <t xml:space="preserve">RFC</t>
  </si>
  <si>
    <t xml:space="preserve">NSS</t>
  </si>
  <si>
    <t xml:space="preserve">Fecha ingreso</t>
  </si>
  <si>
    <t xml:space="preserve">Años ant.</t>
  </si>
  <si>
    <t xml:space="preserve">Días vac.</t>
  </si>
  <si>
    <t xml:space="preserve">Sueldo diario</t>
  </si>
  <si>
    <t xml:space="preserve">Sueldo periodo</t>
  </si>
  <si>
    <t xml:space="preserve">Contrato</t>
  </si>
  <si>
    <t xml:space="preserve">Juan Pérez López</t>
  </si>
  <si>
    <t xml:space="preserve">PELJ900115AB1</t>
  </si>
  <si>
    <t xml:space="preserve">12345678901</t>
  </si>
  <si>
    <t xml:space="preserve">Indefinido</t>
  </si>
  <si>
    <t xml:space="preserve">María García Sánchez</t>
  </si>
  <si>
    <t xml:space="preserve">GASM850320CD2</t>
  </si>
  <si>
    <t xml:space="preserve">98765432109</t>
  </si>
  <si>
    <t xml:space="preserve">Carlos Rodríguez Díaz</t>
  </si>
  <si>
    <t xml:space="preserve">RODC950710EF3</t>
  </si>
  <si>
    <t xml:space="preserve">45678901234</t>
  </si>
  <si>
    <t xml:space="preserve">Temporal</t>
  </si>
  <si>
    <t xml:space="preserve">📝  INCIDENCIAS DEL PERIODO</t>
  </si>
  <si>
    <t xml:space="preserve">Registra novedades del periodo actual. Se reflejan automáticamente en la Nómina.</t>
  </si>
  <si>
    <t xml:space="preserve">Nombre (auto)</t>
  </si>
  <si>
    <t xml:space="preserve">Hrs extra ×2</t>
  </si>
  <si>
    <t xml:space="preserve">Hrs extra ×3</t>
  </si>
  <si>
    <t xml:space="preserve">Días falta</t>
  </si>
  <si>
    <t xml:space="preserve">Bono / Comisión</t>
  </si>
  <si>
    <t xml:space="preserve">Descuento $</t>
  </si>
  <si>
    <t xml:space="preserve">Observaciones</t>
  </si>
  <si>
    <t xml:space="preserve">💰  CÁLCULO BÁSICO DE NÓMINA</t>
  </si>
  <si>
    <t xml:space="preserve">Periodo: Quincenal · Cálculo: percepciones − descuentos directos</t>
  </si>
  <si>
    <t xml:space="preserve">Nombre</t>
  </si>
  <si>
    <t xml:space="preserve">Hrs extra $</t>
  </si>
  <si>
    <t xml:space="preserve">Bonos $</t>
  </si>
  <si>
    <t xml:space="preserve">Total percep.</t>
  </si>
  <si>
    <t xml:space="preserve">Desc. faltas</t>
  </si>
  <si>
    <t xml:space="preserve">Otros desc.</t>
  </si>
  <si>
    <t xml:space="preserve">Total desc.</t>
  </si>
  <si>
    <t xml:space="preserve">NETO A PAGAR</t>
  </si>
  <si>
    <t xml:space="preserve">TOTALES</t>
  </si>
  <si>
    <t xml:space="preserve">ℹ️ Este cálculo es básico (percepciones − descuentos directos). La versión PRO incluye: ISR con tablas Anexo 8 RMF 2026, cuotas IMSS obrero/patronal, INFONAVIT, Retiro+CEAV escalonada, subsidio al empleo, recibo imprimible, aguinaldo y finiquito. Obtén la versión completa en nominamexico.com</t>
  </si>
  <si>
    <t xml:space="preserve">📊  RESUMEN DE NÓMINA</t>
  </si>
  <si>
    <t xml:space="preserve">  💰  PERCEPCIONES</t>
  </si>
  <si>
    <t xml:space="preserve">  📉  DESCUENTOS</t>
  </si>
  <si>
    <t xml:space="preserve">Total sueldos del periodo:</t>
  </si>
  <si>
    <t xml:space="preserve">Total descuento faltas:</t>
  </si>
  <si>
    <t xml:space="preserve">Total horas extras:</t>
  </si>
  <si>
    <t xml:space="preserve">Total otros descuentos:</t>
  </si>
  <si>
    <t xml:space="preserve">Total bonos / comisiones:</t>
  </si>
  <si>
    <t xml:space="preserve">TOTAL PERCEPCIONES:</t>
  </si>
  <si>
    <t xml:space="preserve">TOTAL DESCUENTOS:</t>
  </si>
  <si>
    <t xml:space="preserve">  ✅  TOTAL NETO A PAGAR</t>
  </si>
  <si>
    <t xml:space="preserve">  📈  ESTADÍSTICAS</t>
  </si>
  <si>
    <t xml:space="preserve">Empleados activos (con sueldo):</t>
  </si>
  <si>
    <t xml:space="preserve">Sueldo promedio del periodo:</t>
  </si>
  <si>
    <t xml:space="preserve">Neto promedio por empleado:</t>
  </si>
  <si>
    <t xml:space="preserve">⚡ La versión PRO incluye: costo total patronal por empleado (IMSS + INFONAVIT + Retiro + CEAV), % cargas patronales sobre sueldos, y costo total de nómina para la empresa. → nominamexico.com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</si>
</sst>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\$#,##0.00"/>
  </numFmts>
  <fonts count="2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F4C2E"/>
      <name val="Arial"/>
      <family val="0"/>
      <charset val="1"/>
    </font>
    <font>
      <sz val="10"/>
      <color rgb="FF4A4A66"/>
      <name val="Arial"/>
      <family val="0"/>
      <charset val="1"/>
    </font>
    <font>
      <b val="true"/>
      <sz val="12"/>
      <color rgb="FF1A1A2E"/>
      <name val="Arial"/>
      <family val="0"/>
      <charset val="1"/>
    </font>
    <font>
      <b val="true"/>
      <sz val="11"/>
      <color rgb="FF0F4C2E"/>
      <name val="Arial"/>
      <family val="0"/>
      <charset val="1"/>
    </font>
    <font>
      <b val="true"/>
      <sz val="12"/>
      <color rgb="FFB8860B"/>
      <name val="Arial"/>
      <family val="0"/>
      <charset val="1"/>
    </font>
    <font>
      <sz val="9"/>
      <color rgb="FFB8860B"/>
      <name val="Arial"/>
      <family val="0"/>
      <charset val="1"/>
    </font>
    <font>
      <sz val="8"/>
      <color rgb="FF9595AB"/>
      <name val="Arial"/>
      <family val="0"/>
      <charset val="1"/>
    </font>
    <font>
      <u val="single"/>
      <sz val="9"/>
      <color rgb="FF0F4C2E"/>
      <name val="Arial"/>
      <family val="0"/>
      <charset val="1"/>
    </font>
    <font>
      <b val="true"/>
      <sz val="14"/>
      <color rgb="FF0F4C2E"/>
      <name val="Arial"/>
      <family val="0"/>
      <charset val="1"/>
    </font>
    <font>
      <b val="true"/>
      <sz val="11"/>
      <color rgb="FF1A1A2E"/>
      <name val="Arial"/>
      <family val="0"/>
      <charset val="1"/>
    </font>
    <font>
      <b val="true"/>
      <sz val="10"/>
      <color rgb="FF1A1A2E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0"/>
      <color rgb="FF0F4C2E"/>
      <name val="Arial"/>
      <family val="0"/>
      <charset val="1"/>
    </font>
    <font>
      <i val="true"/>
      <sz val="9"/>
      <color rgb="FF9595AB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color rgb="FFB8860B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00800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C0392B"/>
      <name val="Arial"/>
      <family val="0"/>
      <charset val="1"/>
    </font>
    <font>
      <b val="true"/>
      <sz val="10"/>
      <color rgb="FFC0392B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6E6E8A"/>
      <name val="Arial"/>
      <family val="0"/>
      <charset val="1"/>
    </font>
    <font>
      <b val="true"/>
      <sz val="11"/>
      <color rgb="FFC0392B"/>
      <name val="Arial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FDF6E3"/>
        <bgColor rgb="FFFDECEA"/>
      </patternFill>
    </fill>
    <fill>
      <patternFill patternType="solid">
        <fgColor rgb="FFDCE6F1"/>
        <bgColor rgb="FFD4DDD8"/>
      </patternFill>
    </fill>
    <fill>
      <patternFill patternType="solid">
        <fgColor rgb="FF0F4C2E"/>
        <bgColor rgb="FF003366"/>
      </patternFill>
    </fill>
    <fill>
      <patternFill patternType="solid">
        <fgColor rgb="FFF0F5F2"/>
        <bgColor rgb="FFE6F5ED"/>
      </patternFill>
    </fill>
    <fill>
      <patternFill patternType="solid">
        <fgColor rgb="FFFDECEA"/>
        <bgColor rgb="FFFDF6E3"/>
      </patternFill>
    </fill>
    <fill>
      <patternFill patternType="solid">
        <fgColor rgb="FFE6F5ED"/>
        <bgColor rgb="FFF0F5F2"/>
      </patternFill>
    </fill>
    <fill>
      <patternFill patternType="solid">
        <fgColor rgb="FF1A1A2E"/>
        <bgColor rgb="FF3333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4DDD8"/>
      </left>
      <right style="thin">
        <color rgb="FFD4DDD8"/>
      </right>
      <top style="thin">
        <color rgb="FFD4DDD8"/>
      </top>
      <bottom style="thin">
        <color rgb="FFD4DDD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9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5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5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1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22" fillId="5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23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24" fillId="6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7" fillId="7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8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25" fillId="8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2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7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7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8860B"/>
      <rgbColor rgb="FF800080"/>
      <rgbColor rgb="FF228B57"/>
      <rgbColor rgb="FFC0C0C0"/>
      <rgbColor rgb="FF808080"/>
      <rgbColor rgb="FF9999FF"/>
      <rgbColor rgb="FF993366"/>
      <rgbColor rgb="FFFDF6E3"/>
      <rgbColor rgb="FFE6F5ED"/>
      <rgbColor rgb="FF660066"/>
      <rgbColor rgb="FFFF8080"/>
      <rgbColor rgb="FF0066CC"/>
      <rgbColor rgb="FFD4DD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E6F1"/>
      <rgbColor rgb="FFF0F5F2"/>
      <rgbColor rgb="FFFDECEA"/>
      <rgbColor rgb="FF99CCFF"/>
      <rgbColor rgb="FFFF99CC"/>
      <rgbColor rgb="FFCC99FF"/>
      <rgbColor rgb="FFFFCC99"/>
      <rgbColor rgb="FF3366FF"/>
      <rgbColor rgb="FF4CC88A"/>
      <rgbColor rgb="FF99CC00"/>
      <rgbColor rgb="FFFFCC00"/>
      <rgbColor rgb="FFFF9900"/>
      <rgbColor rgb="FFFF6600"/>
      <rgbColor rgb="FF6E6E8A"/>
      <rgbColor rgb="FF9595AB"/>
      <rgbColor rgb="FF003366"/>
      <rgbColor rgb="FF2EA86E"/>
      <rgbColor rgb="FF0F4C2E"/>
      <rgbColor rgb="FF333300"/>
      <rgbColor rgb="FFC0392B"/>
      <rgbColor rgb="FF993366"/>
      <rgbColor rgb="FF4A4A66"/>
      <rgbColor rgb="FF1A1A2E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F4C2E"/>
    <pageSetUpPr fitToPage="false"/>
  </sheetPr>
  <dimension ref="B2:H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5"/>
    <col collapsed="false" customWidth="true" hidden="false" outlineLevel="0" max="8" min="3" style="1" width="22"/>
  </cols>
  <sheetData>
    <row r="2" customFormat="false" ht="19.5" hidden="false" customHeight="true" outlineLevel="0" collapsed="false">
      <c r="B2" s="2" t="s">
        <v>0</v>
      </c>
      <c r="C2" s="2"/>
      <c r="D2" s="2"/>
      <c r="E2" s="2"/>
      <c r="F2" s="2"/>
      <c r="G2" s="2"/>
      <c r="H2" s="2"/>
    </row>
    <row r="3" customFormat="false" ht="15" hidden="false" customHeight="true" outlineLevel="0" collapsed="false">
      <c r="B3" s="3" t="s">
        <v>1</v>
      </c>
      <c r="C3" s="3"/>
      <c r="D3" s="3"/>
      <c r="E3" s="3"/>
      <c r="F3" s="3"/>
      <c r="G3" s="3"/>
      <c r="H3" s="3"/>
    </row>
    <row r="5" customFormat="false" ht="15" hidden="false" customHeight="true" outlineLevel="0" collapsed="false">
      <c r="B5" s="4" t="s">
        <v>2</v>
      </c>
      <c r="C5" s="4"/>
      <c r="D5" s="4"/>
      <c r="E5" s="4"/>
      <c r="F5" s="4"/>
      <c r="G5" s="4"/>
      <c r="H5" s="4"/>
    </row>
    <row r="8" customFormat="false" ht="15" hidden="false" customHeight="true" outlineLevel="0" collapsed="false">
      <c r="C8" s="5" t="s">
        <v>3</v>
      </c>
      <c r="E8" s="5" t="s">
        <v>4</v>
      </c>
      <c r="G8" s="5" t="s">
        <v>5</v>
      </c>
    </row>
    <row r="9" customFormat="false" ht="23.25" hidden="false" customHeight="true" outlineLevel="0" collapsed="false">
      <c r="C9" s="6" t="s">
        <v>6</v>
      </c>
      <c r="E9" s="6" t="s">
        <v>7</v>
      </c>
      <c r="G9" s="6" t="s">
        <v>8</v>
      </c>
    </row>
    <row r="12" customFormat="false" ht="15" hidden="false" customHeight="true" outlineLevel="0" collapsed="false">
      <c r="C12" s="5" t="s">
        <v>9</v>
      </c>
      <c r="E12" s="5" t="s">
        <v>10</v>
      </c>
    </row>
    <row r="13" customFormat="false" ht="34.5" hidden="false" customHeight="true" outlineLevel="0" collapsed="false">
      <c r="C13" s="6" t="s">
        <v>11</v>
      </c>
      <c r="E13" s="6" t="s">
        <v>12</v>
      </c>
    </row>
    <row r="16" customFormat="false" ht="15" hidden="false" customHeight="true" outlineLevel="0" collapsed="false">
      <c r="B16" s="7" t="s">
        <v>13</v>
      </c>
      <c r="C16" s="7"/>
      <c r="D16" s="7"/>
      <c r="E16" s="7"/>
      <c r="F16" s="7"/>
      <c r="G16" s="7"/>
      <c r="H16" s="7"/>
    </row>
    <row r="17" customFormat="false" ht="15" hidden="false" customHeight="true" outlineLevel="0" collapsed="false">
      <c r="B17" s="8" t="s">
        <v>14</v>
      </c>
      <c r="C17" s="8"/>
      <c r="D17" s="8"/>
      <c r="E17" s="8"/>
      <c r="F17" s="8"/>
      <c r="G17" s="8"/>
      <c r="H17" s="8"/>
    </row>
    <row r="19" customFormat="false" ht="15" hidden="false" customHeight="true" outlineLevel="0" collapsed="false">
      <c r="B19" s="9" t="s">
        <v>15</v>
      </c>
      <c r="C19" s="9"/>
      <c r="D19" s="9"/>
      <c r="E19" s="9"/>
      <c r="F19" s="9"/>
      <c r="G19" s="9"/>
      <c r="H19" s="9"/>
    </row>
    <row r="20" customFormat="false" ht="15" hidden="false" customHeight="true" outlineLevel="0" collapsed="false">
      <c r="B20" s="9"/>
      <c r="C20" s="9"/>
      <c r="D20" s="9"/>
      <c r="E20" s="9"/>
      <c r="F20" s="9"/>
      <c r="G20" s="9"/>
      <c r="H20" s="9"/>
    </row>
    <row r="21" customFormat="false" ht="15" hidden="false" customHeight="true" outlineLevel="0" collapsed="false">
      <c r="B21" s="9"/>
      <c r="C21" s="9"/>
      <c r="D21" s="9"/>
      <c r="E21" s="9"/>
      <c r="F21" s="9"/>
      <c r="G21" s="9"/>
      <c r="H21" s="9"/>
    </row>
    <row r="22" customFormat="false" ht="15" hidden="false" customHeight="true" outlineLevel="0" collapsed="false">
      <c r="B22" s="9"/>
      <c r="C22" s="9"/>
      <c r="D22" s="9"/>
      <c r="E22" s="9"/>
      <c r="F22" s="9"/>
      <c r="G22" s="9"/>
      <c r="H22" s="9"/>
    </row>
    <row r="24" customFormat="false" ht="15" hidden="false" customHeight="true" outlineLevel="0" collapsed="false">
      <c r="B24" s="10" t="s">
        <v>16</v>
      </c>
      <c r="C24" s="10"/>
      <c r="D24" s="10"/>
      <c r="E24" s="10"/>
      <c r="F24" s="10"/>
      <c r="G24" s="10"/>
      <c r="H24" s="10"/>
    </row>
  </sheetData>
  <mergeCells count="7">
    <mergeCell ref="B2:H2"/>
    <mergeCell ref="B3:H3"/>
    <mergeCell ref="B5:H5"/>
    <mergeCell ref="B16:H16"/>
    <mergeCell ref="B17:H17"/>
    <mergeCell ref="B19:H22"/>
    <mergeCell ref="B24:H2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A86E"/>
    <pageSetUpPr fitToPage="false"/>
  </sheetPr>
  <dimension ref="A1:D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25"/>
    <col collapsed="false" customWidth="true" hidden="false" outlineLevel="0" max="3" min="3" style="1" width="30"/>
    <col collapsed="false" customWidth="true" hidden="false" outlineLevel="0" max="4" min="4" style="1" width="42"/>
  </cols>
  <sheetData>
    <row r="1" customFormat="false" ht="15" hidden="false" customHeight="true" outlineLevel="0" collapsed="false">
      <c r="A1" s="11" t="s">
        <v>17</v>
      </c>
    </row>
    <row r="2" customFormat="false" ht="17.25" hidden="false" customHeight="true" outlineLevel="0" collapsed="false">
      <c r="B2" s="12" t="s">
        <v>18</v>
      </c>
      <c r="C2" s="12"/>
      <c r="D2" s="12"/>
    </row>
    <row r="3" customFormat="false" ht="15" hidden="false" customHeight="true" outlineLevel="0" collapsed="false">
      <c r="B3" s="3" t="s">
        <v>19</v>
      </c>
      <c r="C3" s="3"/>
      <c r="D3" s="3"/>
    </row>
    <row r="5" customFormat="false" ht="15" hidden="false" customHeight="true" outlineLevel="0" collapsed="false">
      <c r="B5" s="13" t="s">
        <v>20</v>
      </c>
    </row>
    <row r="6" customFormat="false" ht="15" hidden="false" customHeight="true" outlineLevel="0" collapsed="false">
      <c r="B6" s="14" t="s">
        <v>21</v>
      </c>
      <c r="C6" s="15"/>
    </row>
    <row r="7" customFormat="false" ht="15" hidden="false" customHeight="true" outlineLevel="0" collapsed="false">
      <c r="B7" s="14" t="s">
        <v>22</v>
      </c>
      <c r="C7" s="15"/>
    </row>
    <row r="8" customFormat="false" ht="15" hidden="false" customHeight="true" outlineLevel="0" collapsed="false">
      <c r="B8" s="14" t="s">
        <v>23</v>
      </c>
      <c r="C8" s="15"/>
    </row>
    <row r="9" customFormat="false" ht="15" hidden="false" customHeight="true" outlineLevel="0" collapsed="false">
      <c r="B9" s="14" t="s">
        <v>24</v>
      </c>
      <c r="C9" s="15"/>
    </row>
    <row r="11" customFormat="false" ht="15" hidden="false" customHeight="true" outlineLevel="0" collapsed="false">
      <c r="B11" s="13" t="s">
        <v>25</v>
      </c>
    </row>
    <row r="12" customFormat="false" ht="15" hidden="false" customHeight="true" outlineLevel="0" collapsed="false">
      <c r="B12" s="14" t="s">
        <v>26</v>
      </c>
      <c r="C12" s="16" t="s">
        <v>27</v>
      </c>
      <c r="D12" s="17" t="s">
        <v>28</v>
      </c>
    </row>
    <row r="13" customFormat="false" ht="15" hidden="false" customHeight="true" outlineLevel="0" collapsed="false">
      <c r="B13" s="14" t="s">
        <v>29</v>
      </c>
      <c r="C13" s="18" t="n">
        <v>15.2</v>
      </c>
    </row>
    <row r="15" customFormat="false" ht="15" hidden="false" customHeight="true" outlineLevel="0" collapsed="false">
      <c r="B15" s="19" t="s">
        <v>30</v>
      </c>
      <c r="C15" s="20"/>
      <c r="D15" s="20"/>
    </row>
    <row r="16" customFormat="false" ht="15" hidden="false" customHeight="true" outlineLevel="0" collapsed="false">
      <c r="B16" s="21" t="s">
        <v>31</v>
      </c>
      <c r="C16" s="21"/>
      <c r="D16" s="21"/>
    </row>
    <row r="17" customFormat="false" ht="15" hidden="false" customHeight="true" outlineLevel="0" collapsed="false">
      <c r="B17" s="21"/>
      <c r="C17" s="21"/>
      <c r="D17" s="21"/>
    </row>
  </sheetData>
  <mergeCells count="3">
    <mergeCell ref="B2:D2"/>
    <mergeCell ref="B3:D3"/>
    <mergeCell ref="B16:D1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28B57"/>
    <pageSetUpPr fitToPage="false"/>
  </sheetPr>
  <dimension ref="A1:J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5"/>
    <col collapsed="false" customWidth="true" hidden="false" outlineLevel="0" max="2" min="2" style="1" width="30"/>
    <col collapsed="false" customWidth="true" hidden="false" outlineLevel="0" max="3" min="3" style="1" width="18"/>
    <col collapsed="false" customWidth="true" hidden="false" outlineLevel="0" max="4" min="4" style="1" width="15"/>
    <col collapsed="false" customWidth="true" hidden="false" outlineLevel="0" max="5" min="5" style="1" width="14"/>
    <col collapsed="false" customWidth="true" hidden="false" outlineLevel="0" max="7" min="6" style="1" width="10"/>
    <col collapsed="false" customWidth="true" hidden="false" outlineLevel="0" max="9" min="8" style="1" width="14"/>
    <col collapsed="false" customWidth="true" hidden="false" outlineLevel="0" max="10" min="10" style="1" width="15"/>
  </cols>
  <sheetData>
    <row r="1" customFormat="false" ht="17.25" hidden="false" customHeight="true" outlineLevel="0" collapsed="false">
      <c r="A1" s="12" t="s">
        <v>32</v>
      </c>
      <c r="B1" s="12"/>
      <c r="C1" s="12"/>
      <c r="D1" s="12"/>
      <c r="E1" s="12"/>
      <c r="F1" s="12"/>
      <c r="G1" s="12"/>
      <c r="H1" s="12"/>
    </row>
    <row r="2" customFormat="false" ht="15" hidden="false" customHeight="true" outlineLevel="0" collapsed="false">
      <c r="A2" s="3" t="s">
        <v>33</v>
      </c>
      <c r="B2" s="3"/>
      <c r="C2" s="3"/>
      <c r="D2" s="3"/>
      <c r="E2" s="3"/>
      <c r="F2" s="3"/>
      <c r="G2" s="3"/>
      <c r="H2" s="3"/>
    </row>
    <row r="3" customFormat="false" ht="15" hidden="false" customHeight="true" outlineLevel="0" collapsed="false">
      <c r="A3" s="3" t="s">
        <v>34</v>
      </c>
      <c r="B3" s="3"/>
      <c r="C3" s="3"/>
      <c r="D3" s="3"/>
      <c r="E3" s="3"/>
      <c r="F3" s="3"/>
      <c r="G3" s="3"/>
      <c r="H3" s="3"/>
    </row>
    <row r="4" customFormat="false" ht="26.25" hidden="false" customHeight="true" outlineLevel="0" collapsed="false">
      <c r="A4" s="22" t="s">
        <v>35</v>
      </c>
      <c r="B4" s="22" t="s">
        <v>36</v>
      </c>
      <c r="C4" s="22" t="s">
        <v>37</v>
      </c>
      <c r="D4" s="22" t="s">
        <v>38</v>
      </c>
      <c r="E4" s="22" t="s">
        <v>39</v>
      </c>
      <c r="F4" s="22" t="s">
        <v>40</v>
      </c>
      <c r="G4" s="22" t="s">
        <v>41</v>
      </c>
      <c r="H4" s="22" t="s">
        <v>42</v>
      </c>
      <c r="I4" s="22" t="s">
        <v>43</v>
      </c>
      <c r="J4" s="22" t="s">
        <v>44</v>
      </c>
    </row>
    <row r="5" customFormat="false" ht="15" hidden="false" customHeight="true" outlineLevel="0" collapsed="false">
      <c r="A5" s="23" t="n">
        <v>1</v>
      </c>
      <c r="B5" s="24" t="s">
        <v>45</v>
      </c>
      <c r="C5" s="24" t="s">
        <v>46</v>
      </c>
      <c r="D5" s="24" t="s">
        <v>47</v>
      </c>
      <c r="E5" s="25" t="n">
        <v>45292</v>
      </c>
      <c r="F5" s="23" t="n">
        <f aca="true">IF(E5="","",INT((TODAY()-E5)/365.25))</f>
        <v>2</v>
      </c>
      <c r="G5" s="23" t="n">
        <f aca="false">IF(F5="","",IF(F5&lt;1,12,IF(F5&lt;=5,10+F5*2,IF(F5&lt;=10,22,IF(F5&lt;=15,24,IF(F5&lt;=20,26,IF(F5&lt;=25,28,IF(F5&lt;=30,30,32))))))))</f>
        <v>14</v>
      </c>
      <c r="H5" s="26" t="n">
        <v>450</v>
      </c>
      <c r="I5" s="27" t="n">
        <f aca="false">IF(H5="","",ROUND(H5*Configuración!$C$13,2))</f>
        <v>6840</v>
      </c>
      <c r="J5" s="24" t="s">
        <v>48</v>
      </c>
    </row>
    <row r="6" customFormat="false" ht="15" hidden="false" customHeight="true" outlineLevel="0" collapsed="false">
      <c r="A6" s="23" t="n">
        <v>2</v>
      </c>
      <c r="B6" s="24" t="s">
        <v>49</v>
      </c>
      <c r="C6" s="24" t="s">
        <v>50</v>
      </c>
      <c r="D6" s="24" t="s">
        <v>51</v>
      </c>
      <c r="E6" s="25" t="n">
        <v>45658</v>
      </c>
      <c r="F6" s="23" t="n">
        <f aca="true">IF(E6="","",INT((TODAY()-E6)/365.25))</f>
        <v>1</v>
      </c>
      <c r="G6" s="23" t="n">
        <f aca="false">IF(F6="","",IF(F6&lt;1,12,IF(F6&lt;=5,10+F6*2,IF(F6&lt;=10,22,IF(F6&lt;=15,24,IF(F6&lt;=20,26,IF(F6&lt;=25,28,IF(F6&lt;=30,30,32))))))))</f>
        <v>12</v>
      </c>
      <c r="H6" s="26" t="n">
        <v>650</v>
      </c>
      <c r="I6" s="27" t="n">
        <f aca="false">IF(H6="","",ROUND(H6*Configuración!$C$13,2))</f>
        <v>9880</v>
      </c>
      <c r="J6" s="24" t="s">
        <v>48</v>
      </c>
    </row>
    <row r="7" customFormat="false" ht="15" hidden="false" customHeight="true" outlineLevel="0" collapsed="false">
      <c r="A7" s="23" t="n">
        <v>3</v>
      </c>
      <c r="B7" s="24" t="s">
        <v>52</v>
      </c>
      <c r="C7" s="24" t="s">
        <v>53</v>
      </c>
      <c r="D7" s="24" t="s">
        <v>54</v>
      </c>
      <c r="E7" s="25" t="n">
        <v>46023</v>
      </c>
      <c r="F7" s="23" t="n">
        <f aca="true">IF(E7="","",INT((TODAY()-E7)/365.25))</f>
        <v>0</v>
      </c>
      <c r="G7" s="23" t="n">
        <f aca="false">IF(F7="","",IF(F7&lt;1,12,IF(F7&lt;=5,10+F7*2,IF(F7&lt;=10,22,IF(F7&lt;=15,24,IF(F7&lt;=20,26,IF(F7&lt;=25,28,IF(F7&lt;=30,30,32))))))))</f>
        <v>12</v>
      </c>
      <c r="H7" s="26" t="n">
        <v>350</v>
      </c>
      <c r="I7" s="27" t="n">
        <f aca="false">IF(H7="","",ROUND(H7*Configuración!$C$13,2))</f>
        <v>5320</v>
      </c>
      <c r="J7" s="24" t="s">
        <v>55</v>
      </c>
    </row>
    <row r="8" customFormat="false" ht="15" hidden="false" customHeight="true" outlineLevel="0" collapsed="false">
      <c r="A8" s="23" t="n">
        <v>4</v>
      </c>
      <c r="B8" s="24"/>
      <c r="C8" s="24"/>
      <c r="D8" s="24"/>
      <c r="E8" s="25"/>
      <c r="F8" s="23" t="str">
        <f aca="true">IF(E8="","",INT((TODAY()-E8)/365.25))</f>
        <v/>
      </c>
      <c r="G8" s="23" t="str">
        <f aca="false">IF(F8="","",IF(F8&lt;1,12,IF(F8&lt;=5,10+F8*2,IF(F8&lt;=10,22,IF(F8&lt;=15,24,IF(F8&lt;=20,26,IF(F8&lt;=25,28,IF(F8&lt;=30,30,32))))))))</f>
        <v/>
      </c>
      <c r="H8" s="26"/>
      <c r="I8" s="27" t="str">
        <f aca="false">IF(H8="","",ROUND(H8*Configuración!$C$13,2))</f>
        <v/>
      </c>
      <c r="J8" s="24"/>
    </row>
    <row r="9" customFormat="false" ht="15" hidden="false" customHeight="true" outlineLevel="0" collapsed="false">
      <c r="A9" s="23" t="n">
        <v>5</v>
      </c>
      <c r="B9" s="24"/>
      <c r="C9" s="24"/>
      <c r="D9" s="24"/>
      <c r="E9" s="25"/>
      <c r="F9" s="23" t="str">
        <f aca="true">IF(E9="","",INT((TODAY()-E9)/365.25))</f>
        <v/>
      </c>
      <c r="G9" s="23" t="str">
        <f aca="false">IF(F9="","",IF(F9&lt;1,12,IF(F9&lt;=5,10+F9*2,IF(F9&lt;=10,22,IF(F9&lt;=15,24,IF(F9&lt;=20,26,IF(F9&lt;=25,28,IF(F9&lt;=30,30,32))))))))</f>
        <v/>
      </c>
      <c r="H9" s="26"/>
      <c r="I9" s="27" t="str">
        <f aca="false">IF(H9="","",ROUND(H9*Configuración!$C$13,2))</f>
        <v/>
      </c>
      <c r="J9" s="24"/>
    </row>
    <row r="10" customFormat="false" ht="15" hidden="false" customHeight="true" outlineLevel="0" collapsed="false">
      <c r="A10" s="23" t="n">
        <v>6</v>
      </c>
      <c r="B10" s="24"/>
      <c r="C10" s="24"/>
      <c r="D10" s="24"/>
      <c r="E10" s="25"/>
      <c r="F10" s="23" t="str">
        <f aca="true">IF(E10="","",INT((TODAY()-E10)/365.25))</f>
        <v/>
      </c>
      <c r="G10" s="23" t="str">
        <f aca="false">IF(F10="","",IF(F10&lt;1,12,IF(F10&lt;=5,10+F10*2,IF(F10&lt;=10,22,IF(F10&lt;=15,24,IF(F10&lt;=20,26,IF(F10&lt;=25,28,IF(F10&lt;=30,30,32))))))))</f>
        <v/>
      </c>
      <c r="H10" s="26"/>
      <c r="I10" s="27" t="str">
        <f aca="false">IF(H10="","",ROUND(H10*Configuración!$C$13,2))</f>
        <v/>
      </c>
      <c r="J10" s="24"/>
    </row>
    <row r="11" customFormat="false" ht="15" hidden="false" customHeight="true" outlineLevel="0" collapsed="false">
      <c r="A11" s="23" t="n">
        <v>7</v>
      </c>
      <c r="B11" s="24"/>
      <c r="C11" s="24"/>
      <c r="D11" s="24"/>
      <c r="E11" s="25"/>
      <c r="F11" s="23" t="str">
        <f aca="true">IF(E11="","",INT((TODAY()-E11)/365.25))</f>
        <v/>
      </c>
      <c r="G11" s="23" t="str">
        <f aca="false">IF(F11="","",IF(F11&lt;1,12,IF(F11&lt;=5,10+F11*2,IF(F11&lt;=10,22,IF(F11&lt;=15,24,IF(F11&lt;=20,26,IF(F11&lt;=25,28,IF(F11&lt;=30,30,32))))))))</f>
        <v/>
      </c>
      <c r="H11" s="26"/>
      <c r="I11" s="27" t="str">
        <f aca="false">IF(H11="","",ROUND(H11*Configuración!$C$13,2))</f>
        <v/>
      </c>
      <c r="J11" s="24"/>
    </row>
    <row r="12" customFormat="false" ht="15" hidden="false" customHeight="true" outlineLevel="0" collapsed="false">
      <c r="A12" s="23" t="n">
        <v>8</v>
      </c>
      <c r="B12" s="24"/>
      <c r="C12" s="24"/>
      <c r="D12" s="24"/>
      <c r="E12" s="25"/>
      <c r="F12" s="23" t="str">
        <f aca="true">IF(E12="","",INT((TODAY()-E12)/365.25))</f>
        <v/>
      </c>
      <c r="G12" s="23" t="str">
        <f aca="false">IF(F12="","",IF(F12&lt;1,12,IF(F12&lt;=5,10+F12*2,IF(F12&lt;=10,22,IF(F12&lt;=15,24,IF(F12&lt;=20,26,IF(F12&lt;=25,28,IF(F12&lt;=30,30,32))))))))</f>
        <v/>
      </c>
      <c r="H12" s="26"/>
      <c r="I12" s="27" t="str">
        <f aca="false">IF(H12="","",ROUND(H12*Configuración!$C$13,2))</f>
        <v/>
      </c>
      <c r="J12" s="24"/>
    </row>
    <row r="13" customFormat="false" ht="15" hidden="false" customHeight="true" outlineLevel="0" collapsed="false">
      <c r="A13" s="23" t="n">
        <v>9</v>
      </c>
      <c r="B13" s="24"/>
      <c r="C13" s="24"/>
      <c r="D13" s="24"/>
      <c r="E13" s="25"/>
      <c r="F13" s="23" t="str">
        <f aca="true">IF(E13="","",INT((TODAY()-E13)/365.25))</f>
        <v/>
      </c>
      <c r="G13" s="23" t="str">
        <f aca="false">IF(F13="","",IF(F13&lt;1,12,IF(F13&lt;=5,10+F13*2,IF(F13&lt;=10,22,IF(F13&lt;=15,24,IF(F13&lt;=20,26,IF(F13&lt;=25,28,IF(F13&lt;=30,30,32))))))))</f>
        <v/>
      </c>
      <c r="H13" s="26"/>
      <c r="I13" s="27" t="str">
        <f aca="false">IF(H13="","",ROUND(H13*Configuración!$C$13,2))</f>
        <v/>
      </c>
      <c r="J13" s="24"/>
    </row>
    <row r="14" customFormat="false" ht="15" hidden="false" customHeight="true" outlineLevel="0" collapsed="false">
      <c r="A14" s="23" t="n">
        <v>10</v>
      </c>
      <c r="B14" s="24"/>
      <c r="C14" s="24"/>
      <c r="D14" s="24"/>
      <c r="E14" s="25"/>
      <c r="F14" s="23" t="str">
        <f aca="true">IF(E14="","",INT((TODAY()-E14)/365.25))</f>
        <v/>
      </c>
      <c r="G14" s="23" t="str">
        <f aca="false">IF(F14="","",IF(F14&lt;1,12,IF(F14&lt;=5,10+F14*2,IF(F14&lt;=10,22,IF(F14&lt;=15,24,IF(F14&lt;=20,26,IF(F14&lt;=25,28,IF(F14&lt;=30,30,32))))))))</f>
        <v/>
      </c>
      <c r="H14" s="26"/>
      <c r="I14" s="27" t="str">
        <f aca="false">IF(H14="","",ROUND(H14*Configuración!$C$13,2))</f>
        <v/>
      </c>
      <c r="J14" s="24"/>
    </row>
    <row r="15" customFormat="false" ht="15" hidden="false" customHeight="true" outlineLevel="0" collapsed="false">
      <c r="A15" s="23" t="n">
        <v>11</v>
      </c>
      <c r="B15" s="24"/>
      <c r="C15" s="24"/>
      <c r="D15" s="24"/>
      <c r="E15" s="25"/>
      <c r="F15" s="23" t="str">
        <f aca="true">IF(E15="","",INT((TODAY()-E15)/365.25))</f>
        <v/>
      </c>
      <c r="G15" s="23" t="str">
        <f aca="false">IF(F15="","",IF(F15&lt;1,12,IF(F15&lt;=5,10+F15*2,IF(F15&lt;=10,22,IF(F15&lt;=15,24,IF(F15&lt;=20,26,IF(F15&lt;=25,28,IF(F15&lt;=30,30,32))))))))</f>
        <v/>
      </c>
      <c r="H15" s="26"/>
      <c r="I15" s="27" t="str">
        <f aca="false">IF(H15="","",ROUND(H15*Configuración!$C$13,2))</f>
        <v/>
      </c>
      <c r="J15" s="24"/>
    </row>
    <row r="16" customFormat="false" ht="15" hidden="false" customHeight="true" outlineLevel="0" collapsed="false">
      <c r="A16" s="23" t="n">
        <v>12</v>
      </c>
      <c r="B16" s="24"/>
      <c r="C16" s="24"/>
      <c r="D16" s="24"/>
      <c r="E16" s="25"/>
      <c r="F16" s="23" t="str">
        <f aca="true">IF(E16="","",INT((TODAY()-E16)/365.25))</f>
        <v/>
      </c>
      <c r="G16" s="23" t="str">
        <f aca="false">IF(F16="","",IF(F16&lt;1,12,IF(F16&lt;=5,10+F16*2,IF(F16&lt;=10,22,IF(F16&lt;=15,24,IF(F16&lt;=20,26,IF(F16&lt;=25,28,IF(F16&lt;=30,30,32))))))))</f>
        <v/>
      </c>
      <c r="H16" s="26"/>
      <c r="I16" s="27" t="str">
        <f aca="false">IF(H16="","",ROUND(H16*Configuración!$C$13,2))</f>
        <v/>
      </c>
      <c r="J16" s="24"/>
    </row>
    <row r="17" customFormat="false" ht="15" hidden="false" customHeight="true" outlineLevel="0" collapsed="false">
      <c r="A17" s="23" t="n">
        <v>13</v>
      </c>
      <c r="B17" s="24"/>
      <c r="C17" s="24"/>
      <c r="D17" s="24"/>
      <c r="E17" s="25"/>
      <c r="F17" s="23" t="str">
        <f aca="true">IF(E17="","",INT((TODAY()-E17)/365.25))</f>
        <v/>
      </c>
      <c r="G17" s="23" t="str">
        <f aca="false">IF(F17="","",IF(F17&lt;1,12,IF(F17&lt;=5,10+F17*2,IF(F17&lt;=10,22,IF(F17&lt;=15,24,IF(F17&lt;=20,26,IF(F17&lt;=25,28,IF(F17&lt;=30,30,32))))))))</f>
        <v/>
      </c>
      <c r="H17" s="26"/>
      <c r="I17" s="27" t="str">
        <f aca="false">IF(H17="","",ROUND(H17*Configuración!$C$13,2))</f>
        <v/>
      </c>
      <c r="J17" s="24"/>
    </row>
    <row r="18" customFormat="false" ht="15" hidden="false" customHeight="true" outlineLevel="0" collapsed="false">
      <c r="A18" s="23" t="n">
        <v>14</v>
      </c>
      <c r="B18" s="24"/>
      <c r="C18" s="24"/>
      <c r="D18" s="24"/>
      <c r="E18" s="25"/>
      <c r="F18" s="23" t="str">
        <f aca="true">IF(E18="","",INT((TODAY()-E18)/365.25))</f>
        <v/>
      </c>
      <c r="G18" s="23" t="str">
        <f aca="false">IF(F18="","",IF(F18&lt;1,12,IF(F18&lt;=5,10+F18*2,IF(F18&lt;=10,22,IF(F18&lt;=15,24,IF(F18&lt;=20,26,IF(F18&lt;=25,28,IF(F18&lt;=30,30,32))))))))</f>
        <v/>
      </c>
      <c r="H18" s="26"/>
      <c r="I18" s="27" t="str">
        <f aca="false">IF(H18="","",ROUND(H18*Configuración!$C$13,2))</f>
        <v/>
      </c>
      <c r="J18" s="24"/>
    </row>
    <row r="19" customFormat="false" ht="15" hidden="false" customHeight="true" outlineLevel="0" collapsed="false">
      <c r="A19" s="23" t="n">
        <v>15</v>
      </c>
      <c r="B19" s="24"/>
      <c r="C19" s="24"/>
      <c r="D19" s="24"/>
      <c r="E19" s="25"/>
      <c r="F19" s="23" t="str">
        <f aca="true">IF(E19="","",INT((TODAY()-E19)/365.25))</f>
        <v/>
      </c>
      <c r="G19" s="23" t="str">
        <f aca="false">IF(F19="","",IF(F19&lt;1,12,IF(F19&lt;=5,10+F19*2,IF(F19&lt;=10,22,IF(F19&lt;=15,24,IF(F19&lt;=20,26,IF(F19&lt;=25,28,IF(F19&lt;=30,30,32))))))))</f>
        <v/>
      </c>
      <c r="H19" s="26"/>
      <c r="I19" s="27" t="str">
        <f aca="false">IF(H19="","",ROUND(H19*Configuración!$C$13,2))</f>
        <v/>
      </c>
      <c r="J19" s="24"/>
    </row>
    <row r="20" customFormat="false" ht="15" hidden="false" customHeight="true" outlineLevel="0" collapsed="false">
      <c r="A20" s="23" t="n">
        <v>16</v>
      </c>
      <c r="B20" s="24"/>
      <c r="C20" s="24"/>
      <c r="D20" s="24"/>
      <c r="E20" s="25"/>
      <c r="F20" s="23" t="str">
        <f aca="true">IF(E20="","",INT((TODAY()-E20)/365.25))</f>
        <v/>
      </c>
      <c r="G20" s="23" t="str">
        <f aca="false">IF(F20="","",IF(F20&lt;1,12,IF(F20&lt;=5,10+F20*2,IF(F20&lt;=10,22,IF(F20&lt;=15,24,IF(F20&lt;=20,26,IF(F20&lt;=25,28,IF(F20&lt;=30,30,32))))))))</f>
        <v/>
      </c>
      <c r="H20" s="26"/>
      <c r="I20" s="27" t="str">
        <f aca="false">IF(H20="","",ROUND(H20*Configuración!$C$13,2))</f>
        <v/>
      </c>
      <c r="J20" s="24"/>
    </row>
    <row r="21" customFormat="false" ht="15" hidden="false" customHeight="true" outlineLevel="0" collapsed="false">
      <c r="A21" s="23" t="n">
        <v>17</v>
      </c>
      <c r="B21" s="24"/>
      <c r="C21" s="24"/>
      <c r="D21" s="24"/>
      <c r="E21" s="25"/>
      <c r="F21" s="23" t="str">
        <f aca="true">IF(E21="","",INT((TODAY()-E21)/365.25))</f>
        <v/>
      </c>
      <c r="G21" s="23" t="str">
        <f aca="false">IF(F21="","",IF(F21&lt;1,12,IF(F21&lt;=5,10+F21*2,IF(F21&lt;=10,22,IF(F21&lt;=15,24,IF(F21&lt;=20,26,IF(F21&lt;=25,28,IF(F21&lt;=30,30,32))))))))</f>
        <v/>
      </c>
      <c r="H21" s="26"/>
      <c r="I21" s="27" t="str">
        <f aca="false">IF(H21="","",ROUND(H21*Configuración!$C$13,2))</f>
        <v/>
      </c>
      <c r="J21" s="24"/>
    </row>
    <row r="22" customFormat="false" ht="15" hidden="false" customHeight="true" outlineLevel="0" collapsed="false">
      <c r="A22" s="23" t="n">
        <v>18</v>
      </c>
      <c r="B22" s="24"/>
      <c r="C22" s="24"/>
      <c r="D22" s="24"/>
      <c r="E22" s="25"/>
      <c r="F22" s="23" t="str">
        <f aca="true">IF(E22="","",INT((TODAY()-E22)/365.25))</f>
        <v/>
      </c>
      <c r="G22" s="23" t="str">
        <f aca="false">IF(F22="","",IF(F22&lt;1,12,IF(F22&lt;=5,10+F22*2,IF(F22&lt;=10,22,IF(F22&lt;=15,24,IF(F22&lt;=20,26,IF(F22&lt;=25,28,IF(F22&lt;=30,30,32))))))))</f>
        <v/>
      </c>
      <c r="H22" s="26"/>
      <c r="I22" s="27" t="str">
        <f aca="false">IF(H22="","",ROUND(H22*Configuración!$C$13,2))</f>
        <v/>
      </c>
      <c r="J22" s="24"/>
    </row>
    <row r="23" customFormat="false" ht="15" hidden="false" customHeight="true" outlineLevel="0" collapsed="false">
      <c r="A23" s="23" t="n">
        <v>19</v>
      </c>
      <c r="B23" s="24"/>
      <c r="C23" s="24"/>
      <c r="D23" s="24"/>
      <c r="E23" s="25"/>
      <c r="F23" s="23" t="str">
        <f aca="true">IF(E23="","",INT((TODAY()-E23)/365.25))</f>
        <v/>
      </c>
      <c r="G23" s="23" t="str">
        <f aca="false">IF(F23="","",IF(F23&lt;1,12,IF(F23&lt;=5,10+F23*2,IF(F23&lt;=10,22,IF(F23&lt;=15,24,IF(F23&lt;=20,26,IF(F23&lt;=25,28,IF(F23&lt;=30,30,32))))))))</f>
        <v/>
      </c>
      <c r="H23" s="26"/>
      <c r="I23" s="27" t="str">
        <f aca="false">IF(H23="","",ROUND(H23*Configuración!$C$13,2))</f>
        <v/>
      </c>
      <c r="J23" s="24"/>
    </row>
    <row r="24" customFormat="false" ht="15" hidden="false" customHeight="true" outlineLevel="0" collapsed="false">
      <c r="A24" s="23" t="n">
        <v>20</v>
      </c>
      <c r="B24" s="24"/>
      <c r="C24" s="24"/>
      <c r="D24" s="24"/>
      <c r="E24" s="25"/>
      <c r="F24" s="23" t="str">
        <f aca="true">IF(E24="","",INT((TODAY()-E24)/365.25))</f>
        <v/>
      </c>
      <c r="G24" s="23" t="str">
        <f aca="false">IF(F24="","",IF(F24&lt;1,12,IF(F24&lt;=5,10+F24*2,IF(F24&lt;=10,22,IF(F24&lt;=15,24,IF(F24&lt;=20,26,IF(F24&lt;=25,28,IF(F24&lt;=30,30,32))))))))</f>
        <v/>
      </c>
      <c r="H24" s="26"/>
      <c r="I24" s="27" t="str">
        <f aca="false">IF(H24="","",ROUND(H24*Configuración!$C$13,2))</f>
        <v/>
      </c>
      <c r="J24" s="24"/>
    </row>
  </sheetData>
  <mergeCells count="3">
    <mergeCell ref="A1:H1"/>
    <mergeCell ref="A2:H2"/>
    <mergeCell ref="A3:H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CC88A"/>
    <pageSetUpPr fitToPage="false"/>
  </sheetPr>
  <dimension ref="A1:H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5"/>
    <col collapsed="false" customWidth="true" hidden="false" outlineLevel="0" max="2" min="2" style="1" width="30"/>
    <col collapsed="false" customWidth="true" hidden="false" outlineLevel="0" max="4" min="3" style="1" width="13"/>
    <col collapsed="false" customWidth="true" hidden="false" outlineLevel="0" max="5" min="5" style="1" width="12"/>
    <col collapsed="false" customWidth="true" hidden="false" outlineLevel="0" max="6" min="6" style="1" width="16"/>
    <col collapsed="false" customWidth="true" hidden="false" outlineLevel="0" max="7" min="7" style="1" width="14"/>
    <col collapsed="false" customWidth="true" hidden="false" outlineLevel="0" max="8" min="8" style="1" width="25"/>
  </cols>
  <sheetData>
    <row r="1" customFormat="false" ht="17.25" hidden="false" customHeight="true" outlineLevel="0" collapsed="false">
      <c r="A1" s="12" t="s">
        <v>56</v>
      </c>
      <c r="B1" s="12"/>
      <c r="C1" s="12"/>
      <c r="D1" s="12"/>
      <c r="E1" s="12"/>
      <c r="F1" s="12"/>
      <c r="G1" s="12"/>
      <c r="H1" s="12"/>
    </row>
    <row r="2" customFormat="false" ht="15" hidden="false" customHeight="true" outlineLevel="0" collapsed="false">
      <c r="A2" s="3" t="s">
        <v>57</v>
      </c>
      <c r="B2" s="3"/>
      <c r="C2" s="3"/>
      <c r="D2" s="3"/>
      <c r="E2" s="3"/>
      <c r="F2" s="3"/>
      <c r="G2" s="3"/>
      <c r="H2" s="3"/>
    </row>
    <row r="4" customFormat="false" ht="26.25" hidden="false" customHeight="true" outlineLevel="0" collapsed="false">
      <c r="A4" s="22" t="s">
        <v>35</v>
      </c>
      <c r="B4" s="22" t="s">
        <v>58</v>
      </c>
      <c r="C4" s="22" t="s">
        <v>59</v>
      </c>
      <c r="D4" s="22" t="s">
        <v>60</v>
      </c>
      <c r="E4" s="22" t="s">
        <v>61</v>
      </c>
      <c r="F4" s="22" t="s">
        <v>62</v>
      </c>
      <c r="G4" s="22" t="s">
        <v>63</v>
      </c>
      <c r="H4" s="22" t="s">
        <v>64</v>
      </c>
    </row>
    <row r="5" customFormat="false" ht="15" hidden="false" customHeight="true" outlineLevel="0" collapsed="false">
      <c r="A5" s="23" t="n">
        <v>1</v>
      </c>
      <c r="B5" s="28" t="str">
        <f aca="false">IF(Empleados!B5="","",Empleados!B5)</f>
        <v>Juan Pérez López</v>
      </c>
      <c r="C5" s="24" t="n">
        <v>0</v>
      </c>
      <c r="D5" s="24" t="n">
        <v>0</v>
      </c>
      <c r="E5" s="24" t="n">
        <v>0</v>
      </c>
      <c r="F5" s="26" t="n">
        <v>0</v>
      </c>
      <c r="G5" s="26" t="n">
        <v>0</v>
      </c>
      <c r="H5" s="24"/>
    </row>
    <row r="6" customFormat="false" ht="15" hidden="false" customHeight="true" outlineLevel="0" collapsed="false">
      <c r="A6" s="23" t="n">
        <v>2</v>
      </c>
      <c r="B6" s="28" t="str">
        <f aca="false">IF(Empleados!B6="","",Empleados!B6)</f>
        <v>María García Sánchez</v>
      </c>
      <c r="C6" s="24" t="n">
        <v>0</v>
      </c>
      <c r="D6" s="24" t="n">
        <v>0</v>
      </c>
      <c r="E6" s="24" t="n">
        <v>0</v>
      </c>
      <c r="F6" s="26" t="n">
        <v>0</v>
      </c>
      <c r="G6" s="26" t="n">
        <v>0</v>
      </c>
      <c r="H6" s="24"/>
    </row>
    <row r="7" customFormat="false" ht="15" hidden="false" customHeight="true" outlineLevel="0" collapsed="false">
      <c r="A7" s="23" t="n">
        <v>3</v>
      </c>
      <c r="B7" s="28" t="str">
        <f aca="false">IF(Empleados!B7="","",Empleados!B7)</f>
        <v>Carlos Rodríguez Díaz</v>
      </c>
      <c r="C7" s="24" t="n">
        <v>0</v>
      </c>
      <c r="D7" s="24" t="n">
        <v>0</v>
      </c>
      <c r="E7" s="24" t="n">
        <v>0</v>
      </c>
      <c r="F7" s="26" t="n">
        <v>0</v>
      </c>
      <c r="G7" s="26" t="n">
        <v>0</v>
      </c>
      <c r="H7" s="24"/>
    </row>
    <row r="8" customFormat="false" ht="15" hidden="false" customHeight="true" outlineLevel="0" collapsed="false">
      <c r="A8" s="23" t="n">
        <v>4</v>
      </c>
      <c r="B8" s="28" t="str">
        <f aca="false">IF(Empleados!B8="","",Empleados!B8)</f>
        <v/>
      </c>
      <c r="C8" s="24" t="n">
        <v>0</v>
      </c>
      <c r="D8" s="24" t="n">
        <v>0</v>
      </c>
      <c r="E8" s="24" t="n">
        <v>0</v>
      </c>
      <c r="F8" s="26" t="n">
        <v>0</v>
      </c>
      <c r="G8" s="26" t="n">
        <v>0</v>
      </c>
      <c r="H8" s="24"/>
    </row>
    <row r="9" customFormat="false" ht="15" hidden="false" customHeight="true" outlineLevel="0" collapsed="false">
      <c r="A9" s="23" t="n">
        <v>5</v>
      </c>
      <c r="B9" s="28" t="str">
        <f aca="false">IF(Empleados!B9="","",Empleados!B9)</f>
        <v/>
      </c>
      <c r="C9" s="24" t="n">
        <v>0</v>
      </c>
      <c r="D9" s="24" t="n">
        <v>0</v>
      </c>
      <c r="E9" s="24" t="n">
        <v>0</v>
      </c>
      <c r="F9" s="26" t="n">
        <v>0</v>
      </c>
      <c r="G9" s="26" t="n">
        <v>0</v>
      </c>
      <c r="H9" s="24"/>
    </row>
    <row r="10" customFormat="false" ht="15" hidden="false" customHeight="true" outlineLevel="0" collapsed="false">
      <c r="A10" s="23" t="n">
        <v>6</v>
      </c>
      <c r="B10" s="28" t="str">
        <f aca="false">IF(Empleados!B10="","",Empleados!B10)</f>
        <v/>
      </c>
      <c r="C10" s="24" t="n">
        <v>0</v>
      </c>
      <c r="D10" s="24" t="n">
        <v>0</v>
      </c>
      <c r="E10" s="24" t="n">
        <v>0</v>
      </c>
      <c r="F10" s="26" t="n">
        <v>0</v>
      </c>
      <c r="G10" s="26" t="n">
        <v>0</v>
      </c>
      <c r="H10" s="24"/>
    </row>
    <row r="11" customFormat="false" ht="15" hidden="false" customHeight="true" outlineLevel="0" collapsed="false">
      <c r="A11" s="23" t="n">
        <v>7</v>
      </c>
      <c r="B11" s="28" t="str">
        <f aca="false">IF(Empleados!B11="","",Empleados!B11)</f>
        <v/>
      </c>
      <c r="C11" s="24" t="n">
        <v>0</v>
      </c>
      <c r="D11" s="24" t="n">
        <v>0</v>
      </c>
      <c r="E11" s="24" t="n">
        <v>0</v>
      </c>
      <c r="F11" s="26" t="n">
        <v>0</v>
      </c>
      <c r="G11" s="26" t="n">
        <v>0</v>
      </c>
      <c r="H11" s="24"/>
    </row>
    <row r="12" customFormat="false" ht="15" hidden="false" customHeight="true" outlineLevel="0" collapsed="false">
      <c r="A12" s="23" t="n">
        <v>8</v>
      </c>
      <c r="B12" s="28" t="str">
        <f aca="false">IF(Empleados!B12="","",Empleados!B12)</f>
        <v/>
      </c>
      <c r="C12" s="24" t="n">
        <v>0</v>
      </c>
      <c r="D12" s="24" t="n">
        <v>0</v>
      </c>
      <c r="E12" s="24" t="n">
        <v>0</v>
      </c>
      <c r="F12" s="26" t="n">
        <v>0</v>
      </c>
      <c r="G12" s="26" t="n">
        <v>0</v>
      </c>
      <c r="H12" s="24"/>
    </row>
    <row r="13" customFormat="false" ht="15" hidden="false" customHeight="true" outlineLevel="0" collapsed="false">
      <c r="A13" s="23" t="n">
        <v>9</v>
      </c>
      <c r="B13" s="28" t="str">
        <f aca="false">IF(Empleados!B13="","",Empleados!B13)</f>
        <v/>
      </c>
      <c r="C13" s="24" t="n">
        <v>0</v>
      </c>
      <c r="D13" s="24" t="n">
        <v>0</v>
      </c>
      <c r="E13" s="24" t="n">
        <v>0</v>
      </c>
      <c r="F13" s="26" t="n">
        <v>0</v>
      </c>
      <c r="G13" s="26" t="n">
        <v>0</v>
      </c>
      <c r="H13" s="24"/>
    </row>
    <row r="14" customFormat="false" ht="15" hidden="false" customHeight="true" outlineLevel="0" collapsed="false">
      <c r="A14" s="23" t="n">
        <v>10</v>
      </c>
      <c r="B14" s="28" t="str">
        <f aca="false">IF(Empleados!B14="","",Empleados!B14)</f>
        <v/>
      </c>
      <c r="C14" s="24" t="n">
        <v>0</v>
      </c>
      <c r="D14" s="24" t="n">
        <v>0</v>
      </c>
      <c r="E14" s="24" t="n">
        <v>0</v>
      </c>
      <c r="F14" s="26" t="n">
        <v>0</v>
      </c>
      <c r="G14" s="26" t="n">
        <v>0</v>
      </c>
      <c r="H14" s="24"/>
    </row>
    <row r="15" customFormat="false" ht="15" hidden="false" customHeight="true" outlineLevel="0" collapsed="false">
      <c r="A15" s="23" t="n">
        <v>11</v>
      </c>
      <c r="B15" s="28" t="str">
        <f aca="false">IF(Empleados!B15="","",Empleados!B15)</f>
        <v/>
      </c>
      <c r="C15" s="24" t="n">
        <v>0</v>
      </c>
      <c r="D15" s="24" t="n">
        <v>0</v>
      </c>
      <c r="E15" s="24" t="n">
        <v>0</v>
      </c>
      <c r="F15" s="26" t="n">
        <v>0</v>
      </c>
      <c r="G15" s="26" t="n">
        <v>0</v>
      </c>
      <c r="H15" s="24"/>
    </row>
    <row r="16" customFormat="false" ht="15" hidden="false" customHeight="true" outlineLevel="0" collapsed="false">
      <c r="A16" s="23" t="n">
        <v>12</v>
      </c>
      <c r="B16" s="28" t="str">
        <f aca="false">IF(Empleados!B16="","",Empleados!B16)</f>
        <v/>
      </c>
      <c r="C16" s="24" t="n">
        <v>0</v>
      </c>
      <c r="D16" s="24" t="n">
        <v>0</v>
      </c>
      <c r="E16" s="24" t="n">
        <v>0</v>
      </c>
      <c r="F16" s="26" t="n">
        <v>0</v>
      </c>
      <c r="G16" s="26" t="n">
        <v>0</v>
      </c>
      <c r="H16" s="24"/>
    </row>
    <row r="17" customFormat="false" ht="15" hidden="false" customHeight="true" outlineLevel="0" collapsed="false">
      <c r="A17" s="23" t="n">
        <v>13</v>
      </c>
      <c r="B17" s="28" t="str">
        <f aca="false">IF(Empleados!B17="","",Empleados!B17)</f>
        <v/>
      </c>
      <c r="C17" s="24" t="n">
        <v>0</v>
      </c>
      <c r="D17" s="24" t="n">
        <v>0</v>
      </c>
      <c r="E17" s="24" t="n">
        <v>0</v>
      </c>
      <c r="F17" s="26" t="n">
        <v>0</v>
      </c>
      <c r="G17" s="26" t="n">
        <v>0</v>
      </c>
      <c r="H17" s="24"/>
    </row>
    <row r="18" customFormat="false" ht="15" hidden="false" customHeight="true" outlineLevel="0" collapsed="false">
      <c r="A18" s="23" t="n">
        <v>14</v>
      </c>
      <c r="B18" s="28" t="str">
        <f aca="false">IF(Empleados!B18="","",Empleados!B18)</f>
        <v/>
      </c>
      <c r="C18" s="24" t="n">
        <v>0</v>
      </c>
      <c r="D18" s="24" t="n">
        <v>0</v>
      </c>
      <c r="E18" s="24" t="n">
        <v>0</v>
      </c>
      <c r="F18" s="26" t="n">
        <v>0</v>
      </c>
      <c r="G18" s="26" t="n">
        <v>0</v>
      </c>
      <c r="H18" s="24"/>
    </row>
    <row r="19" customFormat="false" ht="15" hidden="false" customHeight="true" outlineLevel="0" collapsed="false">
      <c r="A19" s="23" t="n">
        <v>15</v>
      </c>
      <c r="B19" s="28" t="str">
        <f aca="false">IF(Empleados!B19="","",Empleados!B19)</f>
        <v/>
      </c>
      <c r="C19" s="24" t="n">
        <v>0</v>
      </c>
      <c r="D19" s="24" t="n">
        <v>0</v>
      </c>
      <c r="E19" s="24" t="n">
        <v>0</v>
      </c>
      <c r="F19" s="26" t="n">
        <v>0</v>
      </c>
      <c r="G19" s="26" t="n">
        <v>0</v>
      </c>
      <c r="H19" s="24"/>
    </row>
    <row r="20" customFormat="false" ht="15" hidden="false" customHeight="true" outlineLevel="0" collapsed="false">
      <c r="A20" s="23" t="n">
        <v>16</v>
      </c>
      <c r="B20" s="28" t="str">
        <f aca="false">IF(Empleados!B20="","",Empleados!B20)</f>
        <v/>
      </c>
      <c r="C20" s="24" t="n">
        <v>0</v>
      </c>
      <c r="D20" s="24" t="n">
        <v>0</v>
      </c>
      <c r="E20" s="24" t="n">
        <v>0</v>
      </c>
      <c r="F20" s="26" t="n">
        <v>0</v>
      </c>
      <c r="G20" s="26" t="n">
        <v>0</v>
      </c>
      <c r="H20" s="24"/>
    </row>
    <row r="21" customFormat="false" ht="15" hidden="false" customHeight="true" outlineLevel="0" collapsed="false">
      <c r="A21" s="23" t="n">
        <v>17</v>
      </c>
      <c r="B21" s="28" t="str">
        <f aca="false">IF(Empleados!B21="","",Empleados!B21)</f>
        <v/>
      </c>
      <c r="C21" s="24" t="n">
        <v>0</v>
      </c>
      <c r="D21" s="24" t="n">
        <v>0</v>
      </c>
      <c r="E21" s="24" t="n">
        <v>0</v>
      </c>
      <c r="F21" s="26" t="n">
        <v>0</v>
      </c>
      <c r="G21" s="26" t="n">
        <v>0</v>
      </c>
      <c r="H21" s="24"/>
    </row>
    <row r="22" customFormat="false" ht="15" hidden="false" customHeight="true" outlineLevel="0" collapsed="false">
      <c r="A22" s="23" t="n">
        <v>18</v>
      </c>
      <c r="B22" s="28" t="str">
        <f aca="false">IF(Empleados!B22="","",Empleados!B22)</f>
        <v/>
      </c>
      <c r="C22" s="24" t="n">
        <v>0</v>
      </c>
      <c r="D22" s="24" t="n">
        <v>0</v>
      </c>
      <c r="E22" s="24" t="n">
        <v>0</v>
      </c>
      <c r="F22" s="26" t="n">
        <v>0</v>
      </c>
      <c r="G22" s="26" t="n">
        <v>0</v>
      </c>
      <c r="H22" s="24"/>
    </row>
    <row r="23" customFormat="false" ht="15" hidden="false" customHeight="true" outlineLevel="0" collapsed="false">
      <c r="A23" s="23" t="n">
        <v>19</v>
      </c>
      <c r="B23" s="28" t="str">
        <f aca="false">IF(Empleados!B23="","",Empleados!B23)</f>
        <v/>
      </c>
      <c r="C23" s="24" t="n">
        <v>0</v>
      </c>
      <c r="D23" s="24" t="n">
        <v>0</v>
      </c>
      <c r="E23" s="24" t="n">
        <v>0</v>
      </c>
      <c r="F23" s="26" t="n">
        <v>0</v>
      </c>
      <c r="G23" s="26" t="n">
        <v>0</v>
      </c>
      <c r="H23" s="24"/>
    </row>
    <row r="24" customFormat="false" ht="15" hidden="false" customHeight="true" outlineLevel="0" collapsed="false">
      <c r="A24" s="23" t="n">
        <v>20</v>
      </c>
      <c r="B24" s="28" t="str">
        <f aca="false">IF(Empleados!B24="","",Empleados!B24)</f>
        <v/>
      </c>
      <c r="C24" s="24" t="n">
        <v>0</v>
      </c>
      <c r="D24" s="24" t="n">
        <v>0</v>
      </c>
      <c r="E24" s="24" t="n">
        <v>0</v>
      </c>
      <c r="F24" s="26" t="n">
        <v>0</v>
      </c>
      <c r="G24" s="26" t="n">
        <v>0</v>
      </c>
      <c r="H24" s="24"/>
    </row>
  </sheetData>
  <mergeCells count="2">
    <mergeCell ref="A1:H1"/>
    <mergeCell ref="A2:H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F4C2E"/>
    <pageSetUpPr fitToPage="false"/>
  </sheetPr>
  <dimension ref="A1:J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5"/>
    <col collapsed="false" customWidth="true" hidden="false" outlineLevel="0" max="2" min="2" style="1" width="28"/>
    <col collapsed="false" customWidth="true" hidden="false" outlineLevel="0" max="3" min="3" style="1" width="14"/>
    <col collapsed="false" customWidth="true" hidden="false" outlineLevel="0" max="5" min="4" style="1" width="13"/>
    <col collapsed="false" customWidth="true" hidden="false" outlineLevel="0" max="6" min="6" style="1" width="15"/>
    <col collapsed="false" customWidth="true" hidden="false" outlineLevel="0" max="8" min="7" style="1" width="13"/>
    <col collapsed="false" customWidth="true" hidden="false" outlineLevel="0" max="9" min="9" style="1" width="14"/>
    <col collapsed="false" customWidth="true" hidden="false" outlineLevel="0" max="10" min="10" style="1" width="16"/>
  </cols>
  <sheetData>
    <row r="1" customFormat="false" ht="17.25" hidden="false" customHeight="true" outlineLevel="0" collapsed="false">
      <c r="A1" s="12" t="s">
        <v>65</v>
      </c>
      <c r="B1" s="12"/>
      <c r="C1" s="12"/>
      <c r="D1" s="12"/>
      <c r="E1" s="12"/>
      <c r="F1" s="12"/>
      <c r="G1" s="12"/>
      <c r="H1" s="12"/>
      <c r="I1" s="12"/>
    </row>
    <row r="2" customFormat="false" ht="15" hidden="false" customHeight="true" outlineLevel="0" collapsed="false">
      <c r="A2" s="3" t="s">
        <v>66</v>
      </c>
      <c r="B2" s="3"/>
      <c r="C2" s="3"/>
      <c r="D2" s="3"/>
      <c r="E2" s="3"/>
      <c r="F2" s="3"/>
      <c r="G2" s="3"/>
      <c r="H2" s="3"/>
      <c r="I2" s="3"/>
    </row>
    <row r="4" customFormat="false" ht="26.25" hidden="false" customHeight="true" outlineLevel="0" collapsed="false">
      <c r="A4" s="22" t="s">
        <v>35</v>
      </c>
      <c r="B4" s="22" t="s">
        <v>67</v>
      </c>
      <c r="C4" s="22" t="s">
        <v>43</v>
      </c>
      <c r="D4" s="22" t="s">
        <v>68</v>
      </c>
      <c r="E4" s="22" t="s">
        <v>69</v>
      </c>
      <c r="F4" s="22" t="s">
        <v>70</v>
      </c>
      <c r="G4" s="22" t="s">
        <v>71</v>
      </c>
      <c r="H4" s="22" t="s">
        <v>72</v>
      </c>
      <c r="I4" s="22" t="s">
        <v>73</v>
      </c>
      <c r="J4" s="22" t="s">
        <v>74</v>
      </c>
    </row>
    <row r="5" customFormat="false" ht="15" hidden="false" customHeight="true" outlineLevel="0" collapsed="false">
      <c r="A5" s="23" t="n">
        <f aca="false">Empleados!A5</f>
        <v>1</v>
      </c>
      <c r="B5" s="28" t="str">
        <f aca="false">IF(Empleados!B5="","",Empleados!B5)</f>
        <v>Juan Pérez López</v>
      </c>
      <c r="C5" s="27" t="n">
        <f aca="false">IF(Empleados!B5="","",Empleados!I5)</f>
        <v>6840</v>
      </c>
      <c r="D5" s="27" t="n">
        <f aca="false">IF(Empleados!B5="","",ROUND((Incidencias!C5*2+Incidencias!D5*3)*(Empleados!H5/8),2))</f>
        <v>0</v>
      </c>
      <c r="E5" s="27" t="n">
        <f aca="false">IF(Empleados!B5="","",Incidencias!F5)</f>
        <v>0</v>
      </c>
      <c r="F5" s="29" t="n">
        <f aca="false">IF(Empleados!B5="","",C5+D5+E5)</f>
        <v>6840</v>
      </c>
      <c r="G5" s="30" t="n">
        <f aca="false">IF(Empleados!B5="","",Incidencias!E5*Empleados!H5)</f>
        <v>0</v>
      </c>
      <c r="H5" s="30" t="n">
        <f aca="false">IF(Empleados!B5="","",Incidencias!G5)</f>
        <v>0</v>
      </c>
      <c r="I5" s="31" t="n">
        <f aca="false">IF(Empleados!B5="","",G5+H5)</f>
        <v>0</v>
      </c>
      <c r="J5" s="32" t="n">
        <f aca="false">IF(Empleados!B5="","",F5-I5)</f>
        <v>6840</v>
      </c>
    </row>
    <row r="6" customFormat="false" ht="15" hidden="false" customHeight="true" outlineLevel="0" collapsed="false">
      <c r="A6" s="23" t="n">
        <f aca="false">Empleados!A6</f>
        <v>2</v>
      </c>
      <c r="B6" s="28" t="str">
        <f aca="false">IF(Empleados!B6="","",Empleados!B6)</f>
        <v>María García Sánchez</v>
      </c>
      <c r="C6" s="27" t="n">
        <f aca="false">IF(Empleados!B6="","",Empleados!I6)</f>
        <v>9880</v>
      </c>
      <c r="D6" s="27" t="n">
        <f aca="false">IF(Empleados!B6="","",ROUND((Incidencias!C6*2+Incidencias!D6*3)*(Empleados!H6/8),2))</f>
        <v>0</v>
      </c>
      <c r="E6" s="27" t="n">
        <f aca="false">IF(Empleados!B6="","",Incidencias!F6)</f>
        <v>0</v>
      </c>
      <c r="F6" s="29" t="n">
        <f aca="false">IF(Empleados!B6="","",C6+D6+E6)</f>
        <v>9880</v>
      </c>
      <c r="G6" s="30" t="n">
        <f aca="false">IF(Empleados!B6="","",Incidencias!E6*Empleados!H6)</f>
        <v>0</v>
      </c>
      <c r="H6" s="30" t="n">
        <f aca="false">IF(Empleados!B6="","",Incidencias!G6)</f>
        <v>0</v>
      </c>
      <c r="I6" s="31" t="n">
        <f aca="false">IF(Empleados!B6="","",G6+H6)</f>
        <v>0</v>
      </c>
      <c r="J6" s="32" t="n">
        <f aca="false">IF(Empleados!B6="","",F6-I6)</f>
        <v>9880</v>
      </c>
    </row>
    <row r="7" customFormat="false" ht="15" hidden="false" customHeight="true" outlineLevel="0" collapsed="false">
      <c r="A7" s="23" t="n">
        <f aca="false">Empleados!A7</f>
        <v>3</v>
      </c>
      <c r="B7" s="28" t="str">
        <f aca="false">IF(Empleados!B7="","",Empleados!B7)</f>
        <v>Carlos Rodríguez Díaz</v>
      </c>
      <c r="C7" s="27" t="n">
        <f aca="false">IF(Empleados!B7="","",Empleados!I7)</f>
        <v>5320</v>
      </c>
      <c r="D7" s="27" t="n">
        <f aca="false">IF(Empleados!B7="","",ROUND((Incidencias!C7*2+Incidencias!D7*3)*(Empleados!H7/8),2))</f>
        <v>0</v>
      </c>
      <c r="E7" s="27" t="n">
        <f aca="false">IF(Empleados!B7="","",Incidencias!F7)</f>
        <v>0</v>
      </c>
      <c r="F7" s="29" t="n">
        <f aca="false">IF(Empleados!B7="","",C7+D7+E7)</f>
        <v>5320</v>
      </c>
      <c r="G7" s="30" t="n">
        <f aca="false">IF(Empleados!B7="","",Incidencias!E7*Empleados!H7)</f>
        <v>0</v>
      </c>
      <c r="H7" s="30" t="n">
        <f aca="false">IF(Empleados!B7="","",Incidencias!G7)</f>
        <v>0</v>
      </c>
      <c r="I7" s="31" t="n">
        <f aca="false">IF(Empleados!B7="","",G7+H7)</f>
        <v>0</v>
      </c>
      <c r="J7" s="32" t="n">
        <f aca="false">IF(Empleados!B7="","",F7-I7)</f>
        <v>5320</v>
      </c>
    </row>
    <row r="8" customFormat="false" ht="15" hidden="false" customHeight="true" outlineLevel="0" collapsed="false">
      <c r="A8" s="23" t="n">
        <f aca="false">Empleados!A8</f>
        <v>4</v>
      </c>
      <c r="B8" s="28" t="str">
        <f aca="false">IF(Empleados!B8="","",Empleados!B8)</f>
        <v/>
      </c>
      <c r="C8" s="27" t="str">
        <f aca="false">IF(Empleados!B8="","",Empleados!I8)</f>
        <v/>
      </c>
      <c r="D8" s="27" t="str">
        <f aca="false">IF(Empleados!B8="","",ROUND((Incidencias!C8*2+Incidencias!D8*3)*(Empleados!H8/8),2))</f>
        <v/>
      </c>
      <c r="E8" s="27" t="str">
        <f aca="false">IF(Empleados!B8="","",Incidencias!F8)</f>
        <v/>
      </c>
      <c r="F8" s="29" t="str">
        <f aca="false">IF(Empleados!B8="","",C8+D8+E8)</f>
        <v/>
      </c>
      <c r="G8" s="30" t="str">
        <f aca="false">IF(Empleados!B8="","",Incidencias!E8*Empleados!H8)</f>
        <v/>
      </c>
      <c r="H8" s="30" t="str">
        <f aca="false">IF(Empleados!B8="","",Incidencias!G8)</f>
        <v/>
      </c>
      <c r="I8" s="31" t="str">
        <f aca="false">IF(Empleados!B8="","",G8+H8)</f>
        <v/>
      </c>
      <c r="J8" s="32" t="str">
        <f aca="false">IF(Empleados!B8="","",F8-I8)</f>
        <v/>
      </c>
    </row>
    <row r="9" customFormat="false" ht="15" hidden="false" customHeight="true" outlineLevel="0" collapsed="false">
      <c r="A9" s="23" t="n">
        <f aca="false">Empleados!A9</f>
        <v>5</v>
      </c>
      <c r="B9" s="28" t="str">
        <f aca="false">IF(Empleados!B9="","",Empleados!B9)</f>
        <v/>
      </c>
      <c r="C9" s="27" t="str">
        <f aca="false">IF(Empleados!B9="","",Empleados!I9)</f>
        <v/>
      </c>
      <c r="D9" s="27" t="str">
        <f aca="false">IF(Empleados!B9="","",ROUND((Incidencias!C9*2+Incidencias!D9*3)*(Empleados!H9/8),2))</f>
        <v/>
      </c>
      <c r="E9" s="27" t="str">
        <f aca="false">IF(Empleados!B9="","",Incidencias!F9)</f>
        <v/>
      </c>
      <c r="F9" s="29" t="str">
        <f aca="false">IF(Empleados!B9="","",C9+D9+E9)</f>
        <v/>
      </c>
      <c r="G9" s="30" t="str">
        <f aca="false">IF(Empleados!B9="","",Incidencias!E9*Empleados!H9)</f>
        <v/>
      </c>
      <c r="H9" s="30" t="str">
        <f aca="false">IF(Empleados!B9="","",Incidencias!G9)</f>
        <v/>
      </c>
      <c r="I9" s="31" t="str">
        <f aca="false">IF(Empleados!B9="","",G9+H9)</f>
        <v/>
      </c>
      <c r="J9" s="32" t="str">
        <f aca="false">IF(Empleados!B9="","",F9-I9)</f>
        <v/>
      </c>
    </row>
    <row r="10" customFormat="false" ht="15" hidden="false" customHeight="true" outlineLevel="0" collapsed="false">
      <c r="A10" s="23" t="n">
        <f aca="false">Empleados!A10</f>
        <v>6</v>
      </c>
      <c r="B10" s="28" t="str">
        <f aca="false">IF(Empleados!B10="","",Empleados!B10)</f>
        <v/>
      </c>
      <c r="C10" s="27" t="str">
        <f aca="false">IF(Empleados!B10="","",Empleados!I10)</f>
        <v/>
      </c>
      <c r="D10" s="27" t="str">
        <f aca="false">IF(Empleados!B10="","",ROUND((Incidencias!C10*2+Incidencias!D10*3)*(Empleados!H10/8),2))</f>
        <v/>
      </c>
      <c r="E10" s="27" t="str">
        <f aca="false">IF(Empleados!B10="","",Incidencias!F10)</f>
        <v/>
      </c>
      <c r="F10" s="29" t="str">
        <f aca="false">IF(Empleados!B10="","",C10+D10+E10)</f>
        <v/>
      </c>
      <c r="G10" s="30" t="str">
        <f aca="false">IF(Empleados!B10="","",Incidencias!E10*Empleados!H10)</f>
        <v/>
      </c>
      <c r="H10" s="30" t="str">
        <f aca="false">IF(Empleados!B10="","",Incidencias!G10)</f>
        <v/>
      </c>
      <c r="I10" s="31" t="str">
        <f aca="false">IF(Empleados!B10="","",G10+H10)</f>
        <v/>
      </c>
      <c r="J10" s="32" t="str">
        <f aca="false">IF(Empleados!B10="","",F10-I10)</f>
        <v/>
      </c>
    </row>
    <row r="11" customFormat="false" ht="15" hidden="false" customHeight="true" outlineLevel="0" collapsed="false">
      <c r="A11" s="23" t="n">
        <f aca="false">Empleados!A11</f>
        <v>7</v>
      </c>
      <c r="B11" s="28" t="str">
        <f aca="false">IF(Empleados!B11="","",Empleados!B11)</f>
        <v/>
      </c>
      <c r="C11" s="27" t="str">
        <f aca="false">IF(Empleados!B11="","",Empleados!I11)</f>
        <v/>
      </c>
      <c r="D11" s="27" t="str">
        <f aca="false">IF(Empleados!B11="","",ROUND((Incidencias!C11*2+Incidencias!D11*3)*(Empleados!H11/8),2))</f>
        <v/>
      </c>
      <c r="E11" s="27" t="str">
        <f aca="false">IF(Empleados!B11="","",Incidencias!F11)</f>
        <v/>
      </c>
      <c r="F11" s="29" t="str">
        <f aca="false">IF(Empleados!B11="","",C11+D11+E11)</f>
        <v/>
      </c>
      <c r="G11" s="30" t="str">
        <f aca="false">IF(Empleados!B11="","",Incidencias!E11*Empleados!H11)</f>
        <v/>
      </c>
      <c r="H11" s="30" t="str">
        <f aca="false">IF(Empleados!B11="","",Incidencias!G11)</f>
        <v/>
      </c>
      <c r="I11" s="31" t="str">
        <f aca="false">IF(Empleados!B11="","",G11+H11)</f>
        <v/>
      </c>
      <c r="J11" s="32" t="str">
        <f aca="false">IF(Empleados!B11="","",F11-I11)</f>
        <v/>
      </c>
    </row>
    <row r="12" customFormat="false" ht="15" hidden="false" customHeight="true" outlineLevel="0" collapsed="false">
      <c r="A12" s="23" t="n">
        <f aca="false">Empleados!A12</f>
        <v>8</v>
      </c>
      <c r="B12" s="28" t="str">
        <f aca="false">IF(Empleados!B12="","",Empleados!B12)</f>
        <v/>
      </c>
      <c r="C12" s="27" t="str">
        <f aca="false">IF(Empleados!B12="","",Empleados!I12)</f>
        <v/>
      </c>
      <c r="D12" s="27" t="str">
        <f aca="false">IF(Empleados!B12="","",ROUND((Incidencias!C12*2+Incidencias!D12*3)*(Empleados!H12/8),2))</f>
        <v/>
      </c>
      <c r="E12" s="27" t="str">
        <f aca="false">IF(Empleados!B12="","",Incidencias!F12)</f>
        <v/>
      </c>
      <c r="F12" s="29" t="str">
        <f aca="false">IF(Empleados!B12="","",C12+D12+E12)</f>
        <v/>
      </c>
      <c r="G12" s="30" t="str">
        <f aca="false">IF(Empleados!B12="","",Incidencias!E12*Empleados!H12)</f>
        <v/>
      </c>
      <c r="H12" s="30" t="str">
        <f aca="false">IF(Empleados!B12="","",Incidencias!G12)</f>
        <v/>
      </c>
      <c r="I12" s="31" t="str">
        <f aca="false">IF(Empleados!B12="","",G12+H12)</f>
        <v/>
      </c>
      <c r="J12" s="32" t="str">
        <f aca="false">IF(Empleados!B12="","",F12-I12)</f>
        <v/>
      </c>
    </row>
    <row r="13" customFormat="false" ht="15" hidden="false" customHeight="true" outlineLevel="0" collapsed="false">
      <c r="A13" s="23" t="n">
        <f aca="false">Empleados!A13</f>
        <v>9</v>
      </c>
      <c r="B13" s="28" t="str">
        <f aca="false">IF(Empleados!B13="","",Empleados!B13)</f>
        <v/>
      </c>
      <c r="C13" s="27" t="str">
        <f aca="false">IF(Empleados!B13="","",Empleados!I13)</f>
        <v/>
      </c>
      <c r="D13" s="27" t="str">
        <f aca="false">IF(Empleados!B13="","",ROUND((Incidencias!C13*2+Incidencias!D13*3)*(Empleados!H13/8),2))</f>
        <v/>
      </c>
      <c r="E13" s="27" t="str">
        <f aca="false">IF(Empleados!B13="","",Incidencias!F13)</f>
        <v/>
      </c>
      <c r="F13" s="29" t="str">
        <f aca="false">IF(Empleados!B13="","",C13+D13+E13)</f>
        <v/>
      </c>
      <c r="G13" s="30" t="str">
        <f aca="false">IF(Empleados!B13="","",Incidencias!E13*Empleados!H13)</f>
        <v/>
      </c>
      <c r="H13" s="30" t="str">
        <f aca="false">IF(Empleados!B13="","",Incidencias!G13)</f>
        <v/>
      </c>
      <c r="I13" s="31" t="str">
        <f aca="false">IF(Empleados!B13="","",G13+H13)</f>
        <v/>
      </c>
      <c r="J13" s="32" t="str">
        <f aca="false">IF(Empleados!B13="","",F13-I13)</f>
        <v/>
      </c>
    </row>
    <row r="14" customFormat="false" ht="15" hidden="false" customHeight="true" outlineLevel="0" collapsed="false">
      <c r="A14" s="23" t="n">
        <f aca="false">Empleados!A14</f>
        <v>10</v>
      </c>
      <c r="B14" s="28" t="str">
        <f aca="false">IF(Empleados!B14="","",Empleados!B14)</f>
        <v/>
      </c>
      <c r="C14" s="27" t="str">
        <f aca="false">IF(Empleados!B14="","",Empleados!I14)</f>
        <v/>
      </c>
      <c r="D14" s="27" t="str">
        <f aca="false">IF(Empleados!B14="","",ROUND((Incidencias!C14*2+Incidencias!D14*3)*(Empleados!H14/8),2))</f>
        <v/>
      </c>
      <c r="E14" s="27" t="str">
        <f aca="false">IF(Empleados!B14="","",Incidencias!F14)</f>
        <v/>
      </c>
      <c r="F14" s="29" t="str">
        <f aca="false">IF(Empleados!B14="","",C14+D14+E14)</f>
        <v/>
      </c>
      <c r="G14" s="30" t="str">
        <f aca="false">IF(Empleados!B14="","",Incidencias!E14*Empleados!H14)</f>
        <v/>
      </c>
      <c r="H14" s="30" t="str">
        <f aca="false">IF(Empleados!B14="","",Incidencias!G14)</f>
        <v/>
      </c>
      <c r="I14" s="31" t="str">
        <f aca="false">IF(Empleados!B14="","",G14+H14)</f>
        <v/>
      </c>
      <c r="J14" s="32" t="str">
        <f aca="false">IF(Empleados!B14="","",F14-I14)</f>
        <v/>
      </c>
    </row>
    <row r="15" customFormat="false" ht="15" hidden="false" customHeight="true" outlineLevel="0" collapsed="false">
      <c r="A15" s="23" t="n">
        <f aca="false">Empleados!A15</f>
        <v>11</v>
      </c>
      <c r="B15" s="28" t="str">
        <f aca="false">IF(Empleados!B15="","",Empleados!B15)</f>
        <v/>
      </c>
      <c r="C15" s="27" t="str">
        <f aca="false">IF(Empleados!B15="","",Empleados!I15)</f>
        <v/>
      </c>
      <c r="D15" s="27" t="str">
        <f aca="false">IF(Empleados!B15="","",ROUND((Incidencias!C15*2+Incidencias!D15*3)*(Empleados!H15/8),2))</f>
        <v/>
      </c>
      <c r="E15" s="27" t="str">
        <f aca="false">IF(Empleados!B15="","",Incidencias!F15)</f>
        <v/>
      </c>
      <c r="F15" s="29" t="str">
        <f aca="false">IF(Empleados!B15="","",C15+D15+E15)</f>
        <v/>
      </c>
      <c r="G15" s="30" t="str">
        <f aca="false">IF(Empleados!B15="","",Incidencias!E15*Empleados!H15)</f>
        <v/>
      </c>
      <c r="H15" s="30" t="str">
        <f aca="false">IF(Empleados!B15="","",Incidencias!G15)</f>
        <v/>
      </c>
      <c r="I15" s="31" t="str">
        <f aca="false">IF(Empleados!B15="","",G15+H15)</f>
        <v/>
      </c>
      <c r="J15" s="32" t="str">
        <f aca="false">IF(Empleados!B15="","",F15-I15)</f>
        <v/>
      </c>
    </row>
    <row r="16" customFormat="false" ht="15" hidden="false" customHeight="true" outlineLevel="0" collapsed="false">
      <c r="A16" s="23" t="n">
        <f aca="false">Empleados!A16</f>
        <v>12</v>
      </c>
      <c r="B16" s="28" t="str">
        <f aca="false">IF(Empleados!B16="","",Empleados!B16)</f>
        <v/>
      </c>
      <c r="C16" s="27" t="str">
        <f aca="false">IF(Empleados!B16="","",Empleados!I16)</f>
        <v/>
      </c>
      <c r="D16" s="27" t="str">
        <f aca="false">IF(Empleados!B16="","",ROUND((Incidencias!C16*2+Incidencias!D16*3)*(Empleados!H16/8),2))</f>
        <v/>
      </c>
      <c r="E16" s="27" t="str">
        <f aca="false">IF(Empleados!B16="","",Incidencias!F16)</f>
        <v/>
      </c>
      <c r="F16" s="29" t="str">
        <f aca="false">IF(Empleados!B16="","",C16+D16+E16)</f>
        <v/>
      </c>
      <c r="G16" s="30" t="str">
        <f aca="false">IF(Empleados!B16="","",Incidencias!E16*Empleados!H16)</f>
        <v/>
      </c>
      <c r="H16" s="30" t="str">
        <f aca="false">IF(Empleados!B16="","",Incidencias!G16)</f>
        <v/>
      </c>
      <c r="I16" s="31" t="str">
        <f aca="false">IF(Empleados!B16="","",G16+H16)</f>
        <v/>
      </c>
      <c r="J16" s="32" t="str">
        <f aca="false">IF(Empleados!B16="","",F16-I16)</f>
        <v/>
      </c>
    </row>
    <row r="17" customFormat="false" ht="15" hidden="false" customHeight="true" outlineLevel="0" collapsed="false">
      <c r="A17" s="23" t="n">
        <f aca="false">Empleados!A17</f>
        <v>13</v>
      </c>
      <c r="B17" s="28" t="str">
        <f aca="false">IF(Empleados!B17="","",Empleados!B17)</f>
        <v/>
      </c>
      <c r="C17" s="27" t="str">
        <f aca="false">IF(Empleados!B17="","",Empleados!I17)</f>
        <v/>
      </c>
      <c r="D17" s="27" t="str">
        <f aca="false">IF(Empleados!B17="","",ROUND((Incidencias!C17*2+Incidencias!D17*3)*(Empleados!H17/8),2))</f>
        <v/>
      </c>
      <c r="E17" s="27" t="str">
        <f aca="false">IF(Empleados!B17="","",Incidencias!F17)</f>
        <v/>
      </c>
      <c r="F17" s="29" t="str">
        <f aca="false">IF(Empleados!B17="","",C17+D17+E17)</f>
        <v/>
      </c>
      <c r="G17" s="30" t="str">
        <f aca="false">IF(Empleados!B17="","",Incidencias!E17*Empleados!H17)</f>
        <v/>
      </c>
      <c r="H17" s="30" t="str">
        <f aca="false">IF(Empleados!B17="","",Incidencias!G17)</f>
        <v/>
      </c>
      <c r="I17" s="31" t="str">
        <f aca="false">IF(Empleados!B17="","",G17+H17)</f>
        <v/>
      </c>
      <c r="J17" s="32" t="str">
        <f aca="false">IF(Empleados!B17="","",F17-I17)</f>
        <v/>
      </c>
    </row>
    <row r="18" customFormat="false" ht="15" hidden="false" customHeight="true" outlineLevel="0" collapsed="false">
      <c r="A18" s="23" t="n">
        <f aca="false">Empleados!A18</f>
        <v>14</v>
      </c>
      <c r="B18" s="28" t="str">
        <f aca="false">IF(Empleados!B18="","",Empleados!B18)</f>
        <v/>
      </c>
      <c r="C18" s="27" t="str">
        <f aca="false">IF(Empleados!B18="","",Empleados!I18)</f>
        <v/>
      </c>
      <c r="D18" s="27" t="str">
        <f aca="false">IF(Empleados!B18="","",ROUND((Incidencias!C18*2+Incidencias!D18*3)*(Empleados!H18/8),2))</f>
        <v/>
      </c>
      <c r="E18" s="27" t="str">
        <f aca="false">IF(Empleados!B18="","",Incidencias!F18)</f>
        <v/>
      </c>
      <c r="F18" s="29" t="str">
        <f aca="false">IF(Empleados!B18="","",C18+D18+E18)</f>
        <v/>
      </c>
      <c r="G18" s="30" t="str">
        <f aca="false">IF(Empleados!B18="","",Incidencias!E18*Empleados!H18)</f>
        <v/>
      </c>
      <c r="H18" s="30" t="str">
        <f aca="false">IF(Empleados!B18="","",Incidencias!G18)</f>
        <v/>
      </c>
      <c r="I18" s="31" t="str">
        <f aca="false">IF(Empleados!B18="","",G18+H18)</f>
        <v/>
      </c>
      <c r="J18" s="32" t="str">
        <f aca="false">IF(Empleados!B18="","",F18-I18)</f>
        <v/>
      </c>
    </row>
    <row r="19" customFormat="false" ht="15" hidden="false" customHeight="true" outlineLevel="0" collapsed="false">
      <c r="A19" s="23" t="n">
        <f aca="false">Empleados!A19</f>
        <v>15</v>
      </c>
      <c r="B19" s="28" t="str">
        <f aca="false">IF(Empleados!B19="","",Empleados!B19)</f>
        <v/>
      </c>
      <c r="C19" s="27" t="str">
        <f aca="false">IF(Empleados!B19="","",Empleados!I19)</f>
        <v/>
      </c>
      <c r="D19" s="27" t="str">
        <f aca="false">IF(Empleados!B19="","",ROUND((Incidencias!C19*2+Incidencias!D19*3)*(Empleados!H19/8),2))</f>
        <v/>
      </c>
      <c r="E19" s="27" t="str">
        <f aca="false">IF(Empleados!B19="","",Incidencias!F19)</f>
        <v/>
      </c>
      <c r="F19" s="29" t="str">
        <f aca="false">IF(Empleados!B19="","",C19+D19+E19)</f>
        <v/>
      </c>
      <c r="G19" s="30" t="str">
        <f aca="false">IF(Empleados!B19="","",Incidencias!E19*Empleados!H19)</f>
        <v/>
      </c>
      <c r="H19" s="30" t="str">
        <f aca="false">IF(Empleados!B19="","",Incidencias!G19)</f>
        <v/>
      </c>
      <c r="I19" s="31" t="str">
        <f aca="false">IF(Empleados!B19="","",G19+H19)</f>
        <v/>
      </c>
      <c r="J19" s="32" t="str">
        <f aca="false">IF(Empleados!B19="","",F19-I19)</f>
        <v/>
      </c>
    </row>
    <row r="20" customFormat="false" ht="15" hidden="false" customHeight="true" outlineLevel="0" collapsed="false">
      <c r="A20" s="23" t="n">
        <f aca="false">Empleados!A20</f>
        <v>16</v>
      </c>
      <c r="B20" s="28" t="str">
        <f aca="false">IF(Empleados!B20="","",Empleados!B20)</f>
        <v/>
      </c>
      <c r="C20" s="27" t="str">
        <f aca="false">IF(Empleados!B20="","",Empleados!I20)</f>
        <v/>
      </c>
      <c r="D20" s="27" t="str">
        <f aca="false">IF(Empleados!B20="","",ROUND((Incidencias!C20*2+Incidencias!D20*3)*(Empleados!H20/8),2))</f>
        <v/>
      </c>
      <c r="E20" s="27" t="str">
        <f aca="false">IF(Empleados!B20="","",Incidencias!F20)</f>
        <v/>
      </c>
      <c r="F20" s="29" t="str">
        <f aca="false">IF(Empleados!B20="","",C20+D20+E20)</f>
        <v/>
      </c>
      <c r="G20" s="30" t="str">
        <f aca="false">IF(Empleados!B20="","",Incidencias!E20*Empleados!H20)</f>
        <v/>
      </c>
      <c r="H20" s="30" t="str">
        <f aca="false">IF(Empleados!B20="","",Incidencias!G20)</f>
        <v/>
      </c>
      <c r="I20" s="31" t="str">
        <f aca="false">IF(Empleados!B20="","",G20+H20)</f>
        <v/>
      </c>
      <c r="J20" s="32" t="str">
        <f aca="false">IF(Empleados!B20="","",F20-I20)</f>
        <v/>
      </c>
    </row>
    <row r="21" customFormat="false" ht="15" hidden="false" customHeight="true" outlineLevel="0" collapsed="false">
      <c r="A21" s="23" t="n">
        <f aca="false">Empleados!A21</f>
        <v>17</v>
      </c>
      <c r="B21" s="28" t="str">
        <f aca="false">IF(Empleados!B21="","",Empleados!B21)</f>
        <v/>
      </c>
      <c r="C21" s="27" t="str">
        <f aca="false">IF(Empleados!B21="","",Empleados!I21)</f>
        <v/>
      </c>
      <c r="D21" s="27" t="str">
        <f aca="false">IF(Empleados!B21="","",ROUND((Incidencias!C21*2+Incidencias!D21*3)*(Empleados!H21/8),2))</f>
        <v/>
      </c>
      <c r="E21" s="27" t="str">
        <f aca="false">IF(Empleados!B21="","",Incidencias!F21)</f>
        <v/>
      </c>
      <c r="F21" s="29" t="str">
        <f aca="false">IF(Empleados!B21="","",C21+D21+E21)</f>
        <v/>
      </c>
      <c r="G21" s="30" t="str">
        <f aca="false">IF(Empleados!B21="","",Incidencias!E21*Empleados!H21)</f>
        <v/>
      </c>
      <c r="H21" s="30" t="str">
        <f aca="false">IF(Empleados!B21="","",Incidencias!G21)</f>
        <v/>
      </c>
      <c r="I21" s="31" t="str">
        <f aca="false">IF(Empleados!B21="","",G21+H21)</f>
        <v/>
      </c>
      <c r="J21" s="32" t="str">
        <f aca="false">IF(Empleados!B21="","",F21-I21)</f>
        <v/>
      </c>
    </row>
    <row r="22" customFormat="false" ht="15" hidden="false" customHeight="true" outlineLevel="0" collapsed="false">
      <c r="A22" s="23" t="n">
        <f aca="false">Empleados!A22</f>
        <v>18</v>
      </c>
      <c r="B22" s="28" t="str">
        <f aca="false">IF(Empleados!B22="","",Empleados!B22)</f>
        <v/>
      </c>
      <c r="C22" s="27" t="str">
        <f aca="false">IF(Empleados!B22="","",Empleados!I22)</f>
        <v/>
      </c>
      <c r="D22" s="27" t="str">
        <f aca="false">IF(Empleados!B22="","",ROUND((Incidencias!C22*2+Incidencias!D22*3)*(Empleados!H22/8),2))</f>
        <v/>
      </c>
      <c r="E22" s="27" t="str">
        <f aca="false">IF(Empleados!B22="","",Incidencias!F22)</f>
        <v/>
      </c>
      <c r="F22" s="29" t="str">
        <f aca="false">IF(Empleados!B22="","",C22+D22+E22)</f>
        <v/>
      </c>
      <c r="G22" s="30" t="str">
        <f aca="false">IF(Empleados!B22="","",Incidencias!E22*Empleados!H22)</f>
        <v/>
      </c>
      <c r="H22" s="30" t="str">
        <f aca="false">IF(Empleados!B22="","",Incidencias!G22)</f>
        <v/>
      </c>
      <c r="I22" s="31" t="str">
        <f aca="false">IF(Empleados!B22="","",G22+H22)</f>
        <v/>
      </c>
      <c r="J22" s="32" t="str">
        <f aca="false">IF(Empleados!B22="","",F22-I22)</f>
        <v/>
      </c>
    </row>
    <row r="23" customFormat="false" ht="15" hidden="false" customHeight="true" outlineLevel="0" collapsed="false">
      <c r="A23" s="23" t="n">
        <f aca="false">Empleados!A23</f>
        <v>19</v>
      </c>
      <c r="B23" s="28" t="str">
        <f aca="false">IF(Empleados!B23="","",Empleados!B23)</f>
        <v/>
      </c>
      <c r="C23" s="27" t="str">
        <f aca="false">IF(Empleados!B23="","",Empleados!I23)</f>
        <v/>
      </c>
      <c r="D23" s="27" t="str">
        <f aca="false">IF(Empleados!B23="","",ROUND((Incidencias!C23*2+Incidencias!D23*3)*(Empleados!H23/8),2))</f>
        <v/>
      </c>
      <c r="E23" s="27" t="str">
        <f aca="false">IF(Empleados!B23="","",Incidencias!F23)</f>
        <v/>
      </c>
      <c r="F23" s="29" t="str">
        <f aca="false">IF(Empleados!B23="","",C23+D23+E23)</f>
        <v/>
      </c>
      <c r="G23" s="30" t="str">
        <f aca="false">IF(Empleados!B23="","",Incidencias!E23*Empleados!H23)</f>
        <v/>
      </c>
      <c r="H23" s="30" t="str">
        <f aca="false">IF(Empleados!B23="","",Incidencias!G23)</f>
        <v/>
      </c>
      <c r="I23" s="31" t="str">
        <f aca="false">IF(Empleados!B23="","",G23+H23)</f>
        <v/>
      </c>
      <c r="J23" s="32" t="str">
        <f aca="false">IF(Empleados!B23="","",F23-I23)</f>
        <v/>
      </c>
    </row>
    <row r="24" customFormat="false" ht="15" hidden="false" customHeight="true" outlineLevel="0" collapsed="false">
      <c r="A24" s="23" t="n">
        <f aca="false">Empleados!A24</f>
        <v>20</v>
      </c>
      <c r="B24" s="28" t="str">
        <f aca="false">IF(Empleados!B24="","",Empleados!B24)</f>
        <v/>
      </c>
      <c r="C24" s="27" t="str">
        <f aca="false">IF(Empleados!B24="","",Empleados!I24)</f>
        <v/>
      </c>
      <c r="D24" s="27" t="str">
        <f aca="false">IF(Empleados!B24="","",ROUND((Incidencias!C24*2+Incidencias!D24*3)*(Empleados!H24/8),2))</f>
        <v/>
      </c>
      <c r="E24" s="27" t="str">
        <f aca="false">IF(Empleados!B24="","",Incidencias!F24)</f>
        <v/>
      </c>
      <c r="F24" s="29" t="str">
        <f aca="false">IF(Empleados!B24="","",C24+D24+E24)</f>
        <v/>
      </c>
      <c r="G24" s="30" t="str">
        <f aca="false">IF(Empleados!B24="","",Incidencias!E24*Empleados!H24)</f>
        <v/>
      </c>
      <c r="H24" s="30" t="str">
        <f aca="false">IF(Empleados!B24="","",Incidencias!G24)</f>
        <v/>
      </c>
      <c r="I24" s="31" t="str">
        <f aca="false">IF(Empleados!B24="","",G24+H24)</f>
        <v/>
      </c>
      <c r="J24" s="32" t="str">
        <f aca="false">IF(Empleados!B24="","",F24-I24)</f>
        <v/>
      </c>
    </row>
    <row r="25" customFormat="false" ht="15" hidden="false" customHeight="true" outlineLevel="0" collapsed="false">
      <c r="A25" s="33"/>
      <c r="B25" s="33" t="s">
        <v>75</v>
      </c>
      <c r="C25" s="34" t="n">
        <f aca="false">SUM(C5:C24)</f>
        <v>22040</v>
      </c>
      <c r="D25" s="34" t="n">
        <f aca="false">SUM(D5:D24)</f>
        <v>0</v>
      </c>
      <c r="E25" s="34" t="n">
        <f aca="false">SUM(E5:E24)</f>
        <v>0</v>
      </c>
      <c r="F25" s="34" t="n">
        <f aca="false">SUM(F5:F24)</f>
        <v>22040</v>
      </c>
      <c r="G25" s="34" t="n">
        <f aca="false">SUM(G5:G24)</f>
        <v>0</v>
      </c>
      <c r="H25" s="34" t="n">
        <f aca="false">SUM(H5:H24)</f>
        <v>0</v>
      </c>
      <c r="I25" s="34" t="n">
        <f aca="false">SUM(I5:I24)</f>
        <v>0</v>
      </c>
      <c r="J25" s="34" t="n">
        <f aca="false">SUM(J5:J24)</f>
        <v>22040</v>
      </c>
    </row>
    <row r="27" customFormat="false" ht="15" hidden="false" customHeight="true" outlineLevel="0" collapsed="false">
      <c r="A27" s="21" t="s">
        <v>76</v>
      </c>
      <c r="B27" s="21"/>
      <c r="C27" s="21"/>
      <c r="D27" s="21"/>
      <c r="E27" s="21"/>
      <c r="F27" s="21"/>
      <c r="G27" s="21"/>
      <c r="H27" s="21"/>
      <c r="I27" s="21"/>
      <c r="J27" s="21"/>
    </row>
    <row r="28" customFormat="false" ht="15" hidden="false" customHeight="true" outlineLevel="0" collapsed="false">
      <c r="A28" s="21"/>
      <c r="B28" s="21"/>
      <c r="C28" s="21"/>
      <c r="D28" s="21"/>
      <c r="E28" s="21"/>
      <c r="F28" s="21"/>
      <c r="G28" s="21"/>
      <c r="H28" s="21"/>
      <c r="I28" s="21"/>
      <c r="J28" s="21"/>
    </row>
  </sheetData>
  <mergeCells count="3">
    <mergeCell ref="A1:I1"/>
    <mergeCell ref="A2:I2"/>
    <mergeCell ref="A27:J2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F4C2E"/>
    <pageSetUpPr fitToPage="false"/>
  </sheetPr>
  <dimension ref="A1:F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32"/>
    <col collapsed="false" customWidth="true" hidden="false" outlineLevel="0" max="4" min="3" style="1" width="18"/>
    <col collapsed="false" customWidth="true" hidden="false" outlineLevel="0" max="5" min="5" style="1" width="28"/>
    <col collapsed="false" customWidth="true" hidden="false" outlineLevel="0" max="6" min="6" style="1" width="18"/>
  </cols>
  <sheetData>
    <row r="1" customFormat="false" ht="15" hidden="false" customHeight="true" outlineLevel="0" collapsed="false">
      <c r="A1" s="11" t="s">
        <v>17</v>
      </c>
    </row>
    <row r="2" customFormat="false" ht="17.25" hidden="false" customHeight="true" outlineLevel="0" collapsed="false">
      <c r="B2" s="12" t="s">
        <v>77</v>
      </c>
      <c r="C2" s="12"/>
      <c r="D2" s="12"/>
      <c r="E2" s="12"/>
      <c r="F2" s="12"/>
    </row>
    <row r="3" customFormat="false" ht="15" hidden="false" customHeight="true" outlineLevel="0" collapsed="false">
      <c r="B3" s="3" t="str">
        <f aca="false">IF(Configuración!C6="","Periodo: Quincenal","Periodo: Quincenal · "&amp;Configuración!C6)</f>
        <v>Periodo: Quincenal</v>
      </c>
      <c r="C3" s="3"/>
      <c r="D3" s="3"/>
      <c r="E3" s="3"/>
      <c r="F3" s="3"/>
    </row>
    <row r="5" customFormat="false" ht="15" hidden="false" customHeight="true" outlineLevel="0" collapsed="false">
      <c r="B5" s="13" t="s">
        <v>78</v>
      </c>
      <c r="E5" s="13" t="s">
        <v>79</v>
      </c>
    </row>
    <row r="6" customFormat="false" ht="15" hidden="false" customHeight="true" outlineLevel="0" collapsed="false">
      <c r="B6" s="35" t="s">
        <v>80</v>
      </c>
      <c r="C6" s="27" t="n">
        <f aca="false">Nómina!C25</f>
        <v>22040</v>
      </c>
      <c r="E6" s="35" t="s">
        <v>81</v>
      </c>
      <c r="F6" s="30" t="n">
        <f aca="false">Nómina!G25</f>
        <v>0</v>
      </c>
    </row>
    <row r="7" customFormat="false" ht="15" hidden="false" customHeight="true" outlineLevel="0" collapsed="false">
      <c r="B7" s="35" t="s">
        <v>82</v>
      </c>
      <c r="C7" s="27" t="n">
        <f aca="false">Nómina!D25</f>
        <v>0</v>
      </c>
      <c r="E7" s="35" t="s">
        <v>83</v>
      </c>
      <c r="F7" s="30" t="n">
        <f aca="false">Nómina!H25</f>
        <v>0</v>
      </c>
    </row>
    <row r="8" customFormat="false" ht="15" hidden="false" customHeight="true" outlineLevel="0" collapsed="false">
      <c r="B8" s="35" t="s">
        <v>84</v>
      </c>
      <c r="C8" s="27" t="n">
        <f aca="false">Nómina!E25</f>
        <v>0</v>
      </c>
    </row>
    <row r="9" customFormat="false" ht="15" hidden="false" customHeight="true" outlineLevel="0" collapsed="false">
      <c r="B9" s="13" t="s">
        <v>85</v>
      </c>
      <c r="C9" s="36" t="n">
        <f aca="false">Nómina!F25</f>
        <v>22040</v>
      </c>
      <c r="E9" s="13" t="s">
        <v>86</v>
      </c>
      <c r="F9" s="37" t="n">
        <f aca="false">Nómina!I25</f>
        <v>0</v>
      </c>
    </row>
    <row r="11" customFormat="false" ht="19.5" hidden="false" customHeight="true" outlineLevel="0" collapsed="false">
      <c r="B11" s="38" t="s">
        <v>87</v>
      </c>
      <c r="C11" s="38"/>
      <c r="D11" s="39" t="n">
        <f aca="false">Nómina!J25</f>
        <v>22040</v>
      </c>
      <c r="E11" s="40"/>
      <c r="F11" s="40"/>
    </row>
    <row r="13" customFormat="false" ht="15" hidden="false" customHeight="true" outlineLevel="0" collapsed="false">
      <c r="B13" s="13" t="s">
        <v>88</v>
      </c>
    </row>
    <row r="14" customFormat="false" ht="15" hidden="false" customHeight="true" outlineLevel="0" collapsed="false">
      <c r="B14" s="41" t="s">
        <v>89</v>
      </c>
      <c r="C14" s="14" t="n">
        <f aca="false">COUNTA(Empleados!B5:B24)-COUNTBLANK(Empleados!B5:B24)</f>
        <v>-14</v>
      </c>
    </row>
    <row r="15" customFormat="false" ht="15" hidden="false" customHeight="true" outlineLevel="0" collapsed="false">
      <c r="B15" s="41" t="s">
        <v>90</v>
      </c>
      <c r="C15" s="42" t="n">
        <f aca="false">IFERROR(ROUND(C9/C14,2),0)</f>
        <v>-1574.29</v>
      </c>
    </row>
    <row r="16" customFormat="false" ht="15" hidden="false" customHeight="true" outlineLevel="0" collapsed="false">
      <c r="B16" s="41" t="s">
        <v>91</v>
      </c>
      <c r="C16" s="42" t="n">
        <f aca="false">IFERROR(ROUND(D11/C14,2),0)</f>
        <v>-1574.29</v>
      </c>
    </row>
    <row r="18" customFormat="false" ht="15" hidden="false" customHeight="true" outlineLevel="0" collapsed="false">
      <c r="B18" s="21" t="s">
        <v>92</v>
      </c>
      <c r="C18" s="21"/>
      <c r="D18" s="21"/>
      <c r="E18" s="21"/>
      <c r="F18" s="21"/>
    </row>
    <row r="19" customFormat="false" ht="15" hidden="false" customHeight="true" outlineLevel="0" collapsed="false">
      <c r="B19" s="21"/>
      <c r="C19" s="21"/>
      <c r="D19" s="21"/>
      <c r="E19" s="21"/>
      <c r="F19" s="21"/>
    </row>
  </sheetData>
  <mergeCells count="4">
    <mergeCell ref="B2:F2"/>
    <mergeCell ref="B3:F3"/>
    <mergeCell ref="B11:C11"/>
    <mergeCell ref="B18:F1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2026-04-04T18:04:48Z</dcterms:created>
  <dc:creator>openpyxl</dc:creator>
  <dc:description/>
  <dc:language>en-US</dc:language>
  <cp:lastModifiedBy/>
  <dcterms:modified xsi:type="dcterms:W3CDTF">2026-04-04T18:05:11Z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